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ля\Downloads\"/>
    </mc:Choice>
  </mc:AlternateContent>
  <bookViews>
    <workbookView xWindow="0" yWindow="0" windowWidth="20490" windowHeight="7755"/>
  </bookViews>
  <sheets>
    <sheet name="регион" sheetId="1" r:id="rId1"/>
  </sheets>
  <definedNames>
    <definedName name="_xlnm.Print_Area" localSheetId="0">регион!$A$3:$L$103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L23" i="1" s="1"/>
  <c r="L22" i="1"/>
  <c r="L28" i="1"/>
  <c r="L29" i="1"/>
  <c r="L30" i="1"/>
  <c r="L31" i="1"/>
  <c r="L36" i="1"/>
  <c r="L37" i="1"/>
  <c r="L38" i="1"/>
  <c r="L39" i="1"/>
  <c r="L40" i="1"/>
  <c r="L48" i="1"/>
  <c r="L51" i="1"/>
  <c r="L63" i="1"/>
  <c r="L65" i="1"/>
  <c r="L66" i="1"/>
  <c r="L67" i="1" s="1"/>
  <c r="L74" i="1"/>
  <c r="L76" i="1"/>
  <c r="L78" i="1"/>
  <c r="L70" i="1" l="1"/>
  <c r="L68" i="1"/>
  <c r="K40" i="1"/>
  <c r="M88" i="1"/>
  <c r="AE58" i="1" l="1"/>
  <c r="K63" i="1"/>
  <c r="K78" i="1"/>
  <c r="K76" i="1"/>
  <c r="K74" i="1"/>
  <c r="K51" i="1"/>
  <c r="K48" i="1"/>
  <c r="K30" i="1"/>
  <c r="K29" i="1"/>
  <c r="K28" i="1"/>
  <c r="K22" i="1"/>
  <c r="K21" i="1"/>
  <c r="M55" i="1"/>
  <c r="N55" i="1" s="1"/>
  <c r="M56" i="1"/>
  <c r="N56" i="1" s="1"/>
  <c r="M41" i="1"/>
  <c r="N41" i="1" s="1"/>
  <c r="K31" i="1" l="1"/>
  <c r="K23" i="1"/>
  <c r="M85" i="1" l="1"/>
  <c r="N85" i="1" s="1"/>
  <c r="M82" i="1"/>
  <c r="N82" i="1" s="1"/>
  <c r="K80" i="1"/>
  <c r="L80" i="1"/>
  <c r="M79" i="1"/>
  <c r="N79" i="1" s="1"/>
  <c r="M75" i="1"/>
  <c r="N75" i="1" s="1"/>
  <c r="K68" i="1"/>
  <c r="U68" i="1" s="1"/>
  <c r="M72" i="1"/>
  <c r="N72" i="1" s="1"/>
  <c r="M69" i="1"/>
  <c r="N69" i="1" s="1"/>
  <c r="M64" i="1"/>
  <c r="N64" i="1" s="1"/>
  <c r="R63" i="1"/>
  <c r="R62" i="1"/>
  <c r="M62" i="1"/>
  <c r="N62" i="1" s="1"/>
  <c r="R61" i="1"/>
  <c r="M61" i="1"/>
  <c r="N61" i="1" s="1"/>
  <c r="R60" i="1"/>
  <c r="M60" i="1"/>
  <c r="N60" i="1" s="1"/>
  <c r="R59" i="1"/>
  <c r="R58" i="1"/>
  <c r="M58" i="1"/>
  <c r="N58" i="1" s="1"/>
  <c r="R57" i="1"/>
  <c r="M57" i="1"/>
  <c r="N57" i="1" s="1"/>
  <c r="R54" i="1"/>
  <c r="M54" i="1"/>
  <c r="N54" i="1" s="1"/>
  <c r="R53" i="1"/>
  <c r="R52" i="1"/>
  <c r="M52" i="1"/>
  <c r="N52" i="1" s="1"/>
  <c r="R51" i="1"/>
  <c r="R50" i="1"/>
  <c r="M50" i="1"/>
  <c r="N50" i="1" s="1"/>
  <c r="R49" i="1"/>
  <c r="M49" i="1"/>
  <c r="N49" i="1" s="1"/>
  <c r="M47" i="1"/>
  <c r="N47" i="1" s="1"/>
  <c r="M46" i="1"/>
  <c r="N46" i="1" s="1"/>
  <c r="M44" i="1"/>
  <c r="N44" i="1" s="1"/>
  <c r="M43" i="1"/>
  <c r="N43" i="1" s="1"/>
  <c r="M42" i="1"/>
  <c r="N42" i="1" s="1"/>
  <c r="M35" i="1"/>
  <c r="N35" i="1" s="1"/>
  <c r="K38" i="1"/>
  <c r="M33" i="1"/>
  <c r="N33" i="1" s="1"/>
  <c r="K36" i="1"/>
  <c r="M27" i="1"/>
  <c r="N27" i="1" s="1"/>
  <c r="M25" i="1"/>
  <c r="N25" i="1" s="1"/>
  <c r="M24" i="1"/>
  <c r="N24" i="1" s="1"/>
  <c r="M20" i="1"/>
  <c r="N20" i="1" s="1"/>
  <c r="M19" i="1"/>
  <c r="N19" i="1" s="1"/>
  <c r="M18" i="1"/>
  <c r="N18" i="1" s="1"/>
  <c r="M17" i="1"/>
  <c r="N17" i="1" s="1"/>
  <c r="M15" i="1"/>
  <c r="N15" i="1" s="1"/>
  <c r="M14" i="1"/>
  <c r="N14" i="1" s="1"/>
  <c r="K13" i="1"/>
  <c r="K12" i="1"/>
  <c r="M11" i="1"/>
  <c r="M10" i="1"/>
  <c r="M4" i="1"/>
  <c r="N4" i="1" s="1"/>
  <c r="M32" i="1"/>
  <c r="N32" i="1" s="1"/>
  <c r="M26" i="1"/>
  <c r="N26" i="1" s="1"/>
  <c r="M34" i="1"/>
  <c r="N34" i="1" s="1"/>
  <c r="M73" i="1"/>
  <c r="N73" i="1" s="1"/>
  <c r="K65" i="1"/>
  <c r="K37" i="1"/>
  <c r="M77" i="1"/>
  <c r="N77" i="1" s="1"/>
  <c r="N10" i="1" l="1"/>
  <c r="M89" i="1"/>
  <c r="B92" i="1" s="1"/>
  <c r="K70" i="1"/>
  <c r="K67" i="1"/>
  <c r="K39" i="1"/>
  <c r="N11" i="1"/>
  <c r="F1" i="1" l="1"/>
</calcChain>
</file>

<file path=xl/comments1.xml><?xml version="1.0" encoding="utf-8"?>
<comments xmlns="http://schemas.openxmlformats.org/spreadsheetml/2006/main">
  <authors>
    <author>HP_work</author>
    <author>Иллиев</author>
    <author>Dmitriy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5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64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72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7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3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<sst xmlns="http://schemas.openxmlformats.org/spreadsheetml/2006/main" count="235" uniqueCount="189">
  <si>
    <t xml:space="preserve">Общероссийский Профсоюз образования </t>
  </si>
  <si>
    <t>за</t>
  </si>
  <si>
    <t>ФОРМА   19-ТИ</t>
  </si>
  <si>
    <t>на которого возложены его функции.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</si>
  <si>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</si>
  <si>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</si>
  <si>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</si>
  <si>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</si>
  <si>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</si>
  <si>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</si>
  <si>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</si>
  <si>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</si>
  <si>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</si>
  <si>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</si>
  <si>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</si>
  <si>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</si>
  <si>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</si>
  <si>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</si>
  <si>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</si>
  <si>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</si>
  <si>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</si>
  <si>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</si>
  <si>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</si>
  <si>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</si>
  <si>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</si>
  <si>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</si>
  <si>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</si>
  <si>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</si>
  <si>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</si>
  <si>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</si>
  <si>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</si>
  <si>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</si>
  <si>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</si>
  <si>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</si>
  <si>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</si>
  <si>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</si>
  <si>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</si>
  <si>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</si>
  <si>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</si>
  <si>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</si>
  <si>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</si>
  <si>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</si>
  <si>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</si>
  <si>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</si>
  <si>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</si>
  <si>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</si>
  <si>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</si>
  <si>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</si>
  <si>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</si>
  <si>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</si>
  <si>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</si>
  <si>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</si>
  <si>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</si>
  <si>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</si>
  <si>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</si>
  <si>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</si>
  <si>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</si>
  <si>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</si>
  <si>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</si>
  <si>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</si>
  <si>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</si>
  <si>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</si>
  <si>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</si>
  <si>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</si>
  <si>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</si>
  <si>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</si>
  <si>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</si>
  <si>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</si>
  <si>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</si>
  <si>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</si>
  <si>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</si>
  <si>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</si>
  <si>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</si>
  <si>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</si>
  <si>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</si>
  <si>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</si>
  <si>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</si>
  <si>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4.2</t>
  </si>
  <si>
    <t>прокуратурой</t>
  </si>
  <si>
    <t>4.3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</si>
  <si>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</si>
  <si>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</si>
  <si>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</si>
  <si>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</si>
  <si>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</si>
  <si>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</si>
  <si>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</si>
  <si>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</si>
  <si>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</si>
  <si>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</si>
  <si>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</si>
  <si>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</si>
  <si>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</si>
  <si>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</si>
  <si>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</si>
  <si>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</si>
  <si>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</si>
  <si>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</si>
  <si>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</si>
  <si>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</si>
  <si>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</si>
  <si>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</si>
  <si>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</si>
  <si>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</si>
  <si>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</si>
  <si>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</si>
  <si>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</si>
  <si>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</si>
  <si>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</si>
  <si>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</si>
  <si>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</si>
  <si>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</si>
  <si>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</si>
  <si>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</si>
  <si>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</si>
  <si>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</si>
  <si>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</si>
  <si>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</si>
  <si>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</si>
  <si>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</si>
  <si>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</si>
  <si>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</si>
  <si>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</si>
  <si>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</si>
  <si>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 xml:space="preserve"> (Фамилия, И.О.)       </t>
  </si>
  <si>
    <t>Исполнитель</t>
  </si>
  <si>
    <t>(Должность)</t>
  </si>
  <si>
    <t xml:space="preserve">тыс. руб.  </t>
  </si>
  <si>
    <t>УрФО</t>
  </si>
  <si>
    <t>Количество технических инспекторов труда Профсоюза</t>
  </si>
  <si>
    <t>Количество внештатных технических инспекторов труда</t>
  </si>
  <si>
    <t>4.4</t>
  </si>
  <si>
    <t>органами управления образованием</t>
  </si>
  <si>
    <t xml:space="preserve">Количество уполномоченных по охране труда </t>
  </si>
  <si>
    <t>государственной инспекцией труда</t>
  </si>
  <si>
    <t>другими органами государственного контроля (надзора)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</si>
  <si>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</si>
  <si>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</si>
  <si>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</si>
  <si>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</si>
  <si>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</si>
  <si>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</si>
  <si>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</si>
  <si>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</si>
  <si>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</si>
  <si>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Количество рабочих мест, на которых проведена СОУТ 
в отчетном году</t>
  </si>
  <si>
    <t>10.1</t>
  </si>
  <si>
    <t>10.2</t>
  </si>
  <si>
    <t>10.2.1</t>
  </si>
  <si>
    <t>10.2.2</t>
  </si>
  <si>
    <t>10.2.3</t>
  </si>
  <si>
    <t>10.2.4</t>
  </si>
  <si>
    <t>10.2.5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</si>
  <si>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</si>
  <si>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</si>
  <si>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</si>
  <si>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</si>
  <si>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</si>
  <si>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</si>
  <si>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</si>
  <si>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</si>
  <si>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</si>
  <si>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</si>
  <si>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</si>
  <si>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</si>
  <si>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</si>
  <si>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</si>
  <si>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</si>
  <si>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</si>
  <si>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</si>
  <si>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выданных предложений</t>
  </si>
  <si>
    <t>2023</t>
  </si>
  <si>
    <t xml:space="preserve">в т.ч. за счет возврата 20% сумм страховых взносов из СФР </t>
  </si>
  <si>
    <t xml:space="preserve">Финансирование мероприятий по охране труда (всего тыс. руб.)         </t>
  </si>
  <si>
    <t>до 28 ноября 2023 года</t>
  </si>
  <si>
    <r>
      <t>ОТЧЕТ  (</t>
    </r>
    <r>
      <rPr>
        <b/>
        <sz val="12"/>
        <color rgb="FFFF0000"/>
        <rFont val="Times New Roman"/>
        <family val="1"/>
        <charset val="204"/>
      </rPr>
      <t>предварительный</t>
    </r>
    <r>
      <rPr>
        <b/>
        <sz val="12"/>
        <color indexed="18"/>
        <rFont val="Times New Roman"/>
        <family val="1"/>
        <charset val="204"/>
      </rPr>
      <t>)</t>
    </r>
  </si>
  <si>
    <t>Первичная организация Профсоюза</t>
  </si>
  <si>
    <t>Количество работающих в образовательной организации</t>
  </si>
  <si>
    <t xml:space="preserve">Рассмотрено  
уполномоченными по охране труда </t>
  </si>
  <si>
    <t xml:space="preserve"> Реализоция права на возврат 20% страховых взносов из Социального фонда России (СФР)</t>
  </si>
  <si>
    <t>Председатель  первичной профсоюзной организации ___________________________________________________</t>
  </si>
  <si>
    <t>2022</t>
  </si>
  <si>
    <t>за 2022  все 0</t>
  </si>
  <si>
    <t xml:space="preserve">о работе первичной организации Профсоюза по охране труда  </t>
  </si>
  <si>
    <t xml:space="preserve">Составляется уполномоченным по ОТ или  лицом,  </t>
  </si>
  <si>
    <t>МБДОУ "Детский сад №8 "Колокольчик", поселок Дивово</t>
  </si>
  <si>
    <t>Ковалева А. М.</t>
  </si>
  <si>
    <t>Воспитатель</t>
  </si>
  <si>
    <t>Дата: 28.11.2023.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</si>
</sst>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i/>
      <sz val="10"/>
      <color theme="3" tint="-0.249977111117893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theme="4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rgb="FF7030A0"/>
      <name val="Times New Roman"/>
      <family val="1"/>
      <charset val="204"/>
    </font>
    <font>
      <sz val="9"/>
      <color rgb="FF7030A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7" fillId="0" borderId="3" xfId="2" applyFont="1" applyBorder="1" applyAlignment="1">
      <alignment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8" fillId="0" borderId="0" xfId="2" applyFont="1"/>
    <xf numFmtId="0" fontId="7" fillId="0" borderId="0" xfId="2" applyFont="1" applyAlignment="1">
      <alignment horizontal="right" vertical="center"/>
    </xf>
    <xf numFmtId="0" fontId="15" fillId="0" borderId="0" xfId="2" applyFont="1"/>
    <xf numFmtId="0" fontId="15" fillId="0" borderId="1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/>
    </xf>
    <xf numFmtId="0" fontId="3" fillId="0" borderId="0" xfId="2" applyFont="1"/>
    <xf numFmtId="0" fontId="18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15" fillId="8" borderId="4" xfId="2" applyFont="1" applyFill="1" applyBorder="1" applyAlignment="1">
      <alignment vertical="center"/>
    </xf>
    <xf numFmtId="0" fontId="15" fillId="8" borderId="13" xfId="2" applyFont="1" applyFill="1" applyBorder="1" applyAlignment="1">
      <alignment vertical="center"/>
    </xf>
    <xf numFmtId="0" fontId="15" fillId="8" borderId="14" xfId="2" applyFont="1" applyFill="1" applyBorder="1" applyAlignment="1">
      <alignment vertical="center"/>
    </xf>
    <xf numFmtId="0" fontId="15" fillId="8" borderId="12" xfId="2" applyFont="1" applyFill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0" xfId="2" applyFont="1" applyAlignment="1">
      <alignment horizontal="right" vertical="center" indent="1"/>
    </xf>
    <xf numFmtId="0" fontId="21" fillId="0" borderId="1" xfId="2" applyFont="1" applyBorder="1" applyAlignment="1">
      <alignment vertical="center"/>
    </xf>
    <xf numFmtId="0" fontId="15" fillId="8" borderId="24" xfId="2" applyFont="1" applyFill="1" applyBorder="1" applyAlignment="1">
      <alignment vertical="center"/>
    </xf>
    <xf numFmtId="0" fontId="15" fillId="8" borderId="25" xfId="2" applyFont="1" applyFill="1" applyBorder="1" applyAlignment="1">
      <alignment vertical="center"/>
    </xf>
    <xf numFmtId="0" fontId="15" fillId="8" borderId="26" xfId="2" applyFont="1" applyFill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0" fontId="21" fillId="0" borderId="29" xfId="2" applyFont="1" applyBorder="1" applyAlignment="1">
      <alignment vertical="center"/>
    </xf>
    <xf numFmtId="0" fontId="21" fillId="0" borderId="30" xfId="2" applyFont="1" applyBorder="1" applyAlignment="1">
      <alignment vertical="center"/>
    </xf>
    <xf numFmtId="0" fontId="21" fillId="0" borderId="31" xfId="2" applyFont="1" applyBorder="1" applyAlignment="1">
      <alignment vertical="center"/>
    </xf>
    <xf numFmtId="0" fontId="21" fillId="0" borderId="32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right" vertical="center"/>
    </xf>
    <xf numFmtId="0" fontId="21" fillId="0" borderId="34" xfId="2" applyFont="1" applyBorder="1" applyAlignment="1">
      <alignment horizontal="right" vertical="center"/>
    </xf>
    <xf numFmtId="0" fontId="21" fillId="0" borderId="18" xfId="2" applyFont="1" applyBorder="1" applyAlignment="1">
      <alignment horizontal="right" vertical="center"/>
    </xf>
    <xf numFmtId="0" fontId="21" fillId="0" borderId="37" xfId="2" applyFont="1" applyBorder="1" applyAlignment="1">
      <alignment horizontal="right" vertical="center"/>
    </xf>
    <xf numFmtId="3" fontId="3" fillId="0" borderId="16" xfId="2" applyNumberFormat="1" applyFont="1" applyBorder="1" applyAlignment="1" applyProtection="1">
      <alignment horizontal="center" vertical="center"/>
      <protection locked="0"/>
    </xf>
    <xf numFmtId="49" fontId="3" fillId="0" borderId="8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21" fillId="0" borderId="41" xfId="2" applyFont="1" applyBorder="1" applyAlignment="1">
      <alignment vertical="center"/>
    </xf>
    <xf numFmtId="0" fontId="21" fillId="0" borderId="42" xfId="2" applyFont="1" applyBorder="1" applyAlignment="1">
      <alignment vertical="center"/>
    </xf>
    <xf numFmtId="0" fontId="21" fillId="0" borderId="43" xfId="2" applyFont="1" applyBorder="1" applyAlignment="1">
      <alignment vertical="center"/>
    </xf>
    <xf numFmtId="0" fontId="21" fillId="0" borderId="44" xfId="2" applyFont="1" applyBorder="1" applyAlignment="1">
      <alignment vertical="center"/>
    </xf>
    <xf numFmtId="0" fontId="21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3" fontId="3" fillId="0" borderId="15" xfId="2" applyNumberFormat="1" applyFont="1" applyBorder="1" applyAlignment="1" applyProtection="1">
      <alignment horizontal="center" vertical="center"/>
      <protection locked="0"/>
    </xf>
    <xf numFmtId="0" fontId="21" fillId="0" borderId="23" xfId="2" applyFont="1" applyBorder="1" applyAlignment="1">
      <alignment vertical="center"/>
    </xf>
    <xf numFmtId="0" fontId="21" fillId="8" borderId="18" xfId="2" applyFont="1" applyFill="1" applyBorder="1" applyAlignment="1">
      <alignment vertical="center"/>
    </xf>
    <xf numFmtId="0" fontId="21" fillId="0" borderId="18" xfId="2" applyFont="1" applyBorder="1"/>
    <xf numFmtId="0" fontId="21" fillId="0" borderId="18" xfId="2" applyFont="1" applyBorder="1" applyAlignment="1">
      <alignment vertical="top"/>
    </xf>
    <xf numFmtId="0" fontId="21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49" xfId="2" applyFont="1" applyBorder="1" applyAlignment="1">
      <alignment vertical="center"/>
    </xf>
    <xf numFmtId="0" fontId="15" fillId="0" borderId="0" xfId="2" applyFont="1" applyAlignment="1">
      <alignment horizontal="left" vertical="center" wrapText="1" indent="1"/>
    </xf>
    <xf numFmtId="164" fontId="26" fillId="8" borderId="19" xfId="2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164" fontId="28" fillId="0" borderId="16" xfId="2" applyNumberFormat="1" applyFont="1" applyBorder="1" applyAlignment="1" applyProtection="1">
      <alignment horizontal="center" vertical="center"/>
      <protection locked="0"/>
    </xf>
    <xf numFmtId="0" fontId="21" fillId="0" borderId="18" xfId="2" applyFont="1" applyBorder="1" applyAlignment="1">
      <alignment horizontal="right" vertical="center" wrapText="1"/>
    </xf>
    <xf numFmtId="0" fontId="21" fillId="0" borderId="54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1" xfId="2" applyFont="1" applyBorder="1" applyAlignment="1">
      <alignment horizontal="right" vertical="center" wrapText="1"/>
    </xf>
    <xf numFmtId="0" fontId="21" fillId="0" borderId="52" xfId="2" applyFont="1" applyBorder="1" applyAlignment="1">
      <alignment horizontal="right" vertical="center" wrapText="1"/>
    </xf>
    <xf numFmtId="0" fontId="21" fillId="0" borderId="49" xfId="2" applyFont="1" applyBorder="1" applyAlignment="1">
      <alignment horizontal="left" vertical="center"/>
    </xf>
    <xf numFmtId="0" fontId="3" fillId="0" borderId="53" xfId="2" applyFont="1" applyBorder="1"/>
    <xf numFmtId="0" fontId="21" fillId="0" borderId="3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23" fillId="0" borderId="3" xfId="2" applyFont="1" applyBorder="1" applyAlignment="1">
      <alignment horizontal="right" vertical="center"/>
    </xf>
    <xf numFmtId="3" fontId="20" fillId="5" borderId="8" xfId="0" applyNumberFormat="1" applyFont="1" applyFill="1" applyBorder="1"/>
    <xf numFmtId="0" fontId="29" fillId="0" borderId="0" xfId="2" applyFont="1"/>
    <xf numFmtId="0" fontId="15" fillId="0" borderId="0" xfId="2" applyFont="1" applyAlignment="1">
      <alignment horizontal="center"/>
    </xf>
    <xf numFmtId="0" fontId="29" fillId="0" borderId="0" xfId="2" applyFont="1" applyAlignment="1">
      <alignment horizontal="left"/>
    </xf>
    <xf numFmtId="49" fontId="30" fillId="2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30" fillId="0" borderId="1" xfId="2" applyNumberFormat="1" applyFont="1" applyBorder="1" applyAlignment="1">
      <alignment horizontal="left" vertical="center"/>
    </xf>
    <xf numFmtId="49" fontId="30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vertical="center"/>
    </xf>
    <xf numFmtId="0" fontId="31" fillId="0" borderId="1" xfId="2" applyFont="1" applyBorder="1" applyAlignment="1">
      <alignment horizontal="center" vertical="center"/>
    </xf>
    <xf numFmtId="14" fontId="30" fillId="0" borderId="1" xfId="2" applyNumberFormat="1" applyFont="1" applyBorder="1" applyAlignment="1">
      <alignment vertical="center"/>
    </xf>
    <xf numFmtId="14" fontId="30" fillId="2" borderId="1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>
      <alignment horizontal="center"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1" fillId="8" borderId="12" xfId="2" applyFont="1" applyFill="1" applyBorder="1" applyAlignment="1">
      <alignment vertical="center"/>
    </xf>
    <xf numFmtId="49" fontId="26" fillId="0" borderId="6" xfId="2" applyNumberFormat="1" applyFont="1" applyBorder="1" applyAlignment="1">
      <alignment horizontal="center" vertical="center" wrapText="1"/>
    </xf>
    <xf numFmtId="3" fontId="26" fillId="8" borderId="6" xfId="2" applyNumberFormat="1" applyFont="1" applyFill="1" applyBorder="1" applyAlignment="1" applyProtection="1">
      <alignment horizontal="center" vertical="center"/>
      <protection locked="0"/>
    </xf>
    <xf numFmtId="3" fontId="26" fillId="8" borderId="20" xfId="2" applyNumberFormat="1" applyFont="1" applyFill="1" applyBorder="1" applyAlignment="1" applyProtection="1">
      <alignment horizontal="center" vertical="center"/>
      <protection locked="0"/>
    </xf>
    <xf numFmtId="3" fontId="28" fillId="0" borderId="20" xfId="2" applyNumberFormat="1" applyFont="1" applyBorder="1" applyAlignment="1" applyProtection="1">
      <alignment horizontal="center" vertical="center"/>
      <protection locked="0"/>
    </xf>
    <xf numFmtId="3" fontId="28" fillId="0" borderId="21" xfId="2" applyNumberFormat="1" applyFont="1" applyBorder="1" applyAlignment="1" applyProtection="1">
      <alignment horizontal="center" vertical="center"/>
      <protection locked="0"/>
    </xf>
    <xf numFmtId="4" fontId="36" fillId="0" borderId="20" xfId="2" applyNumberFormat="1" applyFont="1" applyBorder="1" applyAlignment="1">
      <alignment vertical="center"/>
    </xf>
    <xf numFmtId="4" fontId="36" fillId="0" borderId="15" xfId="2" applyNumberFormat="1" applyFont="1" applyBorder="1" applyAlignment="1">
      <alignment vertical="center"/>
    </xf>
    <xf numFmtId="4" fontId="36" fillId="0" borderId="21" xfId="2" applyNumberFormat="1" applyFont="1" applyBorder="1"/>
    <xf numFmtId="164" fontId="35" fillId="0" borderId="20" xfId="2" applyNumberFormat="1" applyFont="1" applyBorder="1"/>
    <xf numFmtId="164" fontId="35" fillId="0" borderId="15" xfId="2" applyNumberFormat="1" applyFont="1" applyBorder="1"/>
    <xf numFmtId="3" fontId="26" fillId="8" borderId="11" xfId="2" applyNumberFormat="1" applyFont="1" applyFill="1" applyBorder="1" applyAlignment="1">
      <alignment horizontal="center" vertical="center"/>
    </xf>
    <xf numFmtId="0" fontId="37" fillId="8" borderId="47" xfId="2" applyFont="1" applyFill="1" applyBorder="1" applyAlignment="1">
      <alignment horizontal="center" vertical="center"/>
    </xf>
    <xf numFmtId="3" fontId="28" fillId="0" borderId="15" xfId="2" applyNumberFormat="1" applyFont="1" applyBorder="1" applyAlignment="1" applyProtection="1">
      <alignment horizontal="center" vertical="center"/>
      <protection locked="0"/>
    </xf>
    <xf numFmtId="0" fontId="37" fillId="6" borderId="47" xfId="2" applyFont="1" applyFill="1" applyBorder="1" applyAlignment="1">
      <alignment horizontal="center" vertical="center"/>
    </xf>
    <xf numFmtId="3" fontId="28" fillId="0" borderId="47" xfId="2" applyNumberFormat="1" applyFont="1" applyBorder="1" applyAlignment="1" applyProtection="1">
      <alignment horizontal="center" vertical="center"/>
      <protection locked="0"/>
    </xf>
    <xf numFmtId="3" fontId="26" fillId="8" borderId="50" xfId="2" applyNumberFormat="1" applyFont="1" applyFill="1" applyBorder="1" applyAlignment="1" applyProtection="1">
      <alignment horizontal="center" vertical="center"/>
      <protection locked="0"/>
    </xf>
    <xf numFmtId="4" fontId="35" fillId="7" borderId="59" xfId="0" applyNumberFormat="1" applyFont="1" applyFill="1" applyBorder="1"/>
    <xf numFmtId="164" fontId="36" fillId="7" borderId="8" xfId="0" applyNumberFormat="1" applyFont="1" applyFill="1" applyBorder="1"/>
    <xf numFmtId="164" fontId="36" fillId="7" borderId="16" xfId="0" applyNumberFormat="1" applyFont="1" applyFill="1" applyBorder="1"/>
    <xf numFmtId="3" fontId="36" fillId="7" borderId="19" xfId="0" applyNumberFormat="1" applyFont="1" applyFill="1" applyBorder="1"/>
    <xf numFmtId="10" fontId="36" fillId="0" borderId="16" xfId="3" applyNumberFormat="1" applyFont="1" applyFill="1" applyBorder="1" applyAlignment="1" applyProtection="1">
      <alignment horizontal="center" vertical="center"/>
    </xf>
    <xf numFmtId="0" fontId="37" fillId="6" borderId="16" xfId="2" applyFont="1" applyFill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49" fontId="21" fillId="8" borderId="6" xfId="2" applyNumberFormat="1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vertical="center"/>
    </xf>
    <xf numFmtId="0" fontId="15" fillId="8" borderId="5" xfId="2" applyFont="1" applyFill="1" applyBorder="1" applyAlignment="1">
      <alignment vertical="center"/>
    </xf>
    <xf numFmtId="49" fontId="21" fillId="8" borderId="8" xfId="2" applyNumberFormat="1" applyFont="1" applyFill="1" applyBorder="1" applyAlignment="1">
      <alignment horizontal="center" vertical="center"/>
    </xf>
    <xf numFmtId="49" fontId="21" fillId="8" borderId="9" xfId="2" applyNumberFormat="1" applyFont="1" applyFill="1" applyBorder="1" applyAlignment="1">
      <alignment horizontal="center" vertical="center"/>
    </xf>
    <xf numFmtId="0" fontId="21" fillId="8" borderId="0" xfId="2" applyFont="1" applyFill="1"/>
    <xf numFmtId="0" fontId="15" fillId="8" borderId="10" xfId="2" applyFont="1" applyFill="1" applyBorder="1" applyAlignment="1">
      <alignment horizontal="right" vertical="center"/>
    </xf>
    <xf numFmtId="0" fontId="38" fillId="8" borderId="10" xfId="2" applyFont="1" applyFill="1" applyBorder="1" applyAlignment="1">
      <alignment horizontal="right" vertical="center"/>
    </xf>
    <xf numFmtId="49" fontId="15" fillId="8" borderId="11" xfId="2" applyNumberFormat="1" applyFont="1" applyFill="1" applyBorder="1" applyAlignment="1">
      <alignment horizontal="center" vertical="center"/>
    </xf>
    <xf numFmtId="49" fontId="21" fillId="5" borderId="15" xfId="2" applyNumberFormat="1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21" fillId="0" borderId="0" xfId="2" applyFont="1"/>
    <xf numFmtId="0" fontId="38" fillId="0" borderId="19" xfId="2" applyFont="1" applyBorder="1" applyAlignment="1">
      <alignment horizontal="right" vertical="center"/>
    </xf>
    <xf numFmtId="0" fontId="38" fillId="0" borderId="16" xfId="2" applyFont="1" applyBorder="1" applyAlignment="1">
      <alignment horizontal="right" vertical="center"/>
    </xf>
    <xf numFmtId="49" fontId="21" fillId="0" borderId="21" xfId="2" applyNumberFormat="1" applyFont="1" applyBorder="1" applyAlignment="1">
      <alignment horizontal="center" vertical="center"/>
    </xf>
    <xf numFmtId="0" fontId="21" fillId="0" borderId="3" xfId="2" applyFont="1" applyBorder="1"/>
    <xf numFmtId="0" fontId="38" fillId="0" borderId="22" xfId="2" applyFont="1" applyBorder="1" applyAlignment="1">
      <alignment horizontal="right" vertical="center"/>
    </xf>
    <xf numFmtId="49" fontId="21" fillId="0" borderId="20" xfId="2" applyNumberFormat="1" applyFont="1" applyBorder="1" applyAlignment="1">
      <alignment horizontal="center" vertical="center"/>
    </xf>
    <xf numFmtId="0" fontId="38" fillId="0" borderId="35" xfId="2" applyFont="1" applyBorder="1" applyAlignment="1">
      <alignment horizontal="right" vertical="center"/>
    </xf>
    <xf numFmtId="0" fontId="38" fillId="0" borderId="36" xfId="2" applyFont="1" applyBorder="1" applyAlignment="1">
      <alignment horizontal="right" vertical="center"/>
    </xf>
    <xf numFmtId="49" fontId="21" fillId="0" borderId="9" xfId="2" applyNumberFormat="1" applyFont="1" applyBorder="1" applyAlignment="1">
      <alignment horizontal="center" vertical="center"/>
    </xf>
    <xf numFmtId="0" fontId="38" fillId="0" borderId="38" xfId="2" applyFont="1" applyBorder="1" applyAlignment="1">
      <alignment horizontal="right" vertical="center"/>
    </xf>
    <xf numFmtId="0" fontId="38" fillId="0" borderId="39" xfId="2" applyFont="1" applyBorder="1" applyAlignment="1">
      <alignment horizontal="right" vertical="center"/>
    </xf>
    <xf numFmtId="49" fontId="21" fillId="0" borderId="8" xfId="2" applyNumberFormat="1" applyFont="1" applyBorder="1" applyAlignment="1">
      <alignment horizontal="center" vertical="center"/>
    </xf>
    <xf numFmtId="0" fontId="38" fillId="0" borderId="40" xfId="2" applyFont="1" applyBorder="1" applyAlignment="1">
      <alignment horizontal="right" vertical="center"/>
    </xf>
    <xf numFmtId="49" fontId="15" fillId="8" borderId="9" xfId="2" applyNumberFormat="1" applyFont="1" applyFill="1" applyBorder="1" applyAlignment="1">
      <alignment horizontal="center" vertical="center"/>
    </xf>
    <xf numFmtId="0" fontId="38" fillId="0" borderId="18" xfId="2" applyFont="1" applyBorder="1" applyAlignment="1">
      <alignment vertical="center"/>
    </xf>
    <xf numFmtId="0" fontId="38" fillId="0" borderId="17" xfId="2" applyFont="1" applyBorder="1" applyAlignment="1">
      <alignment horizontal="right" vertical="center"/>
    </xf>
    <xf numFmtId="0" fontId="38" fillId="0" borderId="49" xfId="2" applyFont="1" applyBorder="1" applyAlignment="1">
      <alignment vertical="center"/>
    </xf>
    <xf numFmtId="0" fontId="38" fillId="0" borderId="53" xfId="2" applyFont="1" applyBorder="1" applyAlignment="1">
      <alignment horizontal="right" vertical="center"/>
    </xf>
    <xf numFmtId="49" fontId="15" fillId="0" borderId="15" xfId="2" applyNumberFormat="1" applyFont="1" applyBorder="1" applyAlignment="1">
      <alignment horizontal="center" vertical="center"/>
    </xf>
    <xf numFmtId="0" fontId="39" fillId="0" borderId="0" xfId="2" applyFont="1" applyAlignment="1">
      <alignment horizontal="right" vertical="center" indent="1"/>
    </xf>
    <xf numFmtId="0" fontId="15" fillId="0" borderId="0" xfId="2" applyFont="1" applyAlignment="1">
      <alignment horizontal="left" wrapText="1"/>
    </xf>
    <xf numFmtId="0" fontId="39" fillId="0" borderId="22" xfId="2" applyFont="1" applyBorder="1" applyAlignment="1">
      <alignment horizontal="right"/>
    </xf>
    <xf numFmtId="0" fontId="39" fillId="0" borderId="16" xfId="2" applyFont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39" fillId="0" borderId="62" xfId="2" applyFont="1" applyBorder="1" applyAlignment="1">
      <alignment horizontal="right" vertical="center"/>
    </xf>
    <xf numFmtId="0" fontId="43" fillId="0" borderId="16" xfId="2" applyFont="1" applyBorder="1" applyAlignment="1">
      <alignment horizontal="center" vertical="center" wrapText="1"/>
    </xf>
    <xf numFmtId="0" fontId="38" fillId="0" borderId="62" xfId="2" applyFont="1" applyBorder="1" applyAlignment="1">
      <alignment horizontal="right" vertical="center"/>
    </xf>
    <xf numFmtId="0" fontId="21" fillId="0" borderId="17" xfId="2" applyFont="1" applyBorder="1"/>
    <xf numFmtId="0" fontId="43" fillId="0" borderId="19" xfId="2" applyFont="1" applyBorder="1" applyAlignment="1">
      <alignment horizontal="center" vertical="center" wrapText="1"/>
    </xf>
    <xf numFmtId="49" fontId="21" fillId="0" borderId="51" xfId="2" applyNumberFormat="1" applyFont="1" applyBorder="1" applyAlignment="1">
      <alignment horizontal="center" vertical="center"/>
    </xf>
    <xf numFmtId="0" fontId="43" fillId="0" borderId="23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4" fillId="0" borderId="0" xfId="2" applyFont="1" applyAlignment="1">
      <alignment horizontal="left" vertical="center"/>
    </xf>
    <xf numFmtId="0" fontId="3" fillId="0" borderId="2" xfId="2" applyFont="1" applyBorder="1"/>
    <xf numFmtId="3" fontId="3" fillId="2" borderId="2" xfId="2" applyNumberFormat="1" applyFont="1" applyFill="1" applyBorder="1" applyAlignment="1">
      <alignment horizontal="center" vertical="center"/>
    </xf>
    <xf numFmtId="0" fontId="7" fillId="0" borderId="0" xfId="2" applyFont="1"/>
    <xf numFmtId="0" fontId="46" fillId="3" borderId="2" xfId="0" applyFont="1" applyFill="1" applyBorder="1"/>
    <xf numFmtId="0" fontId="46" fillId="4" borderId="2" xfId="0" applyFont="1" applyFill="1" applyBorder="1"/>
    <xf numFmtId="3" fontId="3" fillId="0" borderId="11" xfId="2" applyNumberFormat="1" applyFont="1" applyBorder="1" applyAlignment="1" applyProtection="1">
      <alignment horizontal="center" vertical="center"/>
      <protection locked="0"/>
    </xf>
    <xf numFmtId="3" fontId="3" fillId="0" borderId="12" xfId="2" applyNumberFormat="1" applyFont="1" applyBorder="1" applyAlignment="1" applyProtection="1">
      <alignment horizontal="center" vertical="center"/>
      <protection locked="0"/>
    </xf>
    <xf numFmtId="0" fontId="7" fillId="0" borderId="2" xfId="2" applyFont="1" applyBorder="1"/>
    <xf numFmtId="0" fontId="46" fillId="0" borderId="0" xfId="0" applyFont="1" applyAlignment="1">
      <alignment vertical="center" wrapText="1"/>
    </xf>
    <xf numFmtId="4" fontId="20" fillId="0" borderId="2" xfId="2" applyNumberFormat="1" applyFont="1" applyBorder="1" applyAlignment="1">
      <alignment vertical="center"/>
    </xf>
    <xf numFmtId="0" fontId="47" fillId="0" borderId="33" xfId="2" applyFont="1" applyBorder="1" applyAlignment="1">
      <alignment horizontal="right" vertical="center"/>
    </xf>
    <xf numFmtId="0" fontId="46" fillId="0" borderId="0" xfId="0" applyFont="1"/>
    <xf numFmtId="0" fontId="3" fillId="0" borderId="0" xfId="2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3" fontId="7" fillId="0" borderId="2" xfId="2" applyNumberFormat="1" applyFont="1" applyBorder="1" applyAlignment="1">
      <alignment horizontal="center" vertical="center"/>
    </xf>
    <xf numFmtId="0" fontId="3" fillId="0" borderId="0" xfId="2" quotePrefix="1" applyFont="1"/>
    <xf numFmtId="4" fontId="20" fillId="7" borderId="2" xfId="0" applyNumberFormat="1" applyFont="1" applyFill="1" applyBorder="1"/>
    <xf numFmtId="164" fontId="3" fillId="0" borderId="0" xfId="2" applyNumberFormat="1" applyFont="1"/>
    <xf numFmtId="3" fontId="20" fillId="7" borderId="0" xfId="0" applyNumberFormat="1" applyFont="1" applyFill="1"/>
    <xf numFmtId="0" fontId="3" fillId="0" borderId="2" xfId="2" applyFont="1" applyBorder="1" applyAlignment="1">
      <alignment horizontal="right" vertical="center"/>
    </xf>
    <xf numFmtId="0" fontId="49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0" fontId="45" fillId="0" borderId="0" xfId="2" applyFont="1"/>
    <xf numFmtId="49" fontId="22" fillId="2" borderId="1" xfId="2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Font="1" applyAlignment="1">
      <alignment horizontal="center" vertical="top"/>
    </xf>
    <xf numFmtId="0" fontId="51" fillId="0" borderId="0" xfId="2" applyFont="1" applyAlignment="1">
      <alignment horizontal="left" vertical="center"/>
    </xf>
    <xf numFmtId="0" fontId="21" fillId="0" borderId="1" xfId="2" applyFont="1" applyBorder="1" applyAlignment="1">
      <alignment vertical="top"/>
    </xf>
    <xf numFmtId="0" fontId="21" fillId="0" borderId="0" xfId="2" applyFont="1" applyAlignment="1">
      <alignment vertical="top"/>
    </xf>
    <xf numFmtId="0" fontId="15" fillId="0" borderId="0" xfId="2" applyFont="1" applyAlignment="1">
      <alignment horizontal="right" vertical="center"/>
    </xf>
    <xf numFmtId="49" fontId="19" fillId="2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Alignment="1">
      <alignment horizontal="center" vertical="top"/>
    </xf>
    <xf numFmtId="0" fontId="52" fillId="0" borderId="0" xfId="2" applyFont="1" applyAlignment="1">
      <alignment horizontal="left" vertical="center"/>
    </xf>
    <xf numFmtId="0" fontId="15" fillId="0" borderId="2" xfId="2" applyFont="1" applyBorder="1"/>
    <xf numFmtId="0" fontId="21" fillId="0" borderId="63" xfId="2" applyFont="1" applyBorder="1" applyAlignment="1">
      <alignment horizontal="left" vertical="center"/>
    </xf>
    <xf numFmtId="0" fontId="21" fillId="0" borderId="52" xfId="2" applyFont="1" applyBorder="1" applyAlignment="1">
      <alignment vertical="center"/>
    </xf>
    <xf numFmtId="0" fontId="21" fillId="8" borderId="14" xfId="2" applyFont="1" applyFill="1" applyBorder="1" applyAlignment="1">
      <alignment vertical="center"/>
    </xf>
    <xf numFmtId="3" fontId="26" fillId="8" borderId="11" xfId="2" applyNumberFormat="1" applyFont="1" applyFill="1" applyBorder="1" applyAlignment="1" applyProtection="1">
      <alignment horizontal="center" vertical="center"/>
      <protection locked="0"/>
    </xf>
    <xf numFmtId="3" fontId="26" fillId="0" borderId="64" xfId="2" applyNumberFormat="1" applyFont="1" applyBorder="1" applyAlignment="1" applyProtection="1">
      <alignment horizontal="center" vertical="center"/>
      <protection locked="0"/>
    </xf>
    <xf numFmtId="165" fontId="36" fillId="7" borderId="9" xfId="3" applyNumberFormat="1" applyFont="1" applyFill="1" applyBorder="1" applyProtection="1"/>
    <xf numFmtId="4" fontId="28" fillId="0" borderId="16" xfId="2" applyNumberFormat="1" applyFont="1" applyBorder="1" applyAlignment="1" applyProtection="1">
      <alignment horizontal="center" vertical="center"/>
      <protection locked="0"/>
    </xf>
    <xf numFmtId="4" fontId="36" fillId="7" borderId="61" xfId="0" applyNumberFormat="1" applyFont="1" applyFill="1" applyBorder="1"/>
    <xf numFmtId="4" fontId="36" fillId="5" borderId="16" xfId="0" applyNumberFormat="1" applyFont="1" applyFill="1" applyBorder="1"/>
    <xf numFmtId="4" fontId="28" fillId="0" borderId="19" xfId="2" applyNumberFormat="1" applyFont="1" applyBorder="1" applyAlignment="1" applyProtection="1">
      <alignment horizontal="center" vertical="center"/>
      <protection locked="0"/>
    </xf>
    <xf numFmtId="4" fontId="28" fillId="0" borderId="23" xfId="2" applyNumberFormat="1" applyFont="1" applyBorder="1" applyAlignment="1" applyProtection="1">
      <alignment horizontal="center" vertical="center"/>
      <protection locked="0"/>
    </xf>
    <xf numFmtId="1" fontId="28" fillId="0" borderId="15" xfId="2" applyNumberFormat="1" applyFont="1" applyBorder="1" applyAlignment="1" applyProtection="1">
      <alignment horizontal="center" vertical="center"/>
      <protection locked="0"/>
    </xf>
    <xf numFmtId="1" fontId="36" fillId="7" borderId="58" xfId="3" applyNumberFormat="1" applyFont="1" applyFill="1" applyBorder="1" applyProtection="1"/>
    <xf numFmtId="3" fontId="54" fillId="8" borderId="6" xfId="2" applyNumberFormat="1" applyFont="1" applyFill="1" applyBorder="1" applyAlignment="1" applyProtection="1">
      <alignment horizontal="center" vertical="center"/>
      <protection locked="0"/>
    </xf>
    <xf numFmtId="3" fontId="54" fillId="8" borderId="8" xfId="2" applyNumberFormat="1" applyFont="1" applyFill="1" applyBorder="1" applyAlignment="1" applyProtection="1">
      <alignment vertical="center"/>
      <protection locked="0"/>
    </xf>
    <xf numFmtId="3" fontId="54" fillId="8" borderId="20" xfId="2" applyNumberFormat="1" applyFont="1" applyFill="1" applyBorder="1" applyAlignment="1" applyProtection="1">
      <alignment horizontal="center" vertical="center"/>
      <protection locked="0"/>
    </xf>
    <xf numFmtId="3" fontId="54" fillId="8" borderId="19" xfId="2" applyNumberFormat="1" applyFont="1" applyFill="1" applyBorder="1" applyAlignment="1" applyProtection="1">
      <alignment horizontal="center" vertical="center"/>
      <protection locked="0"/>
    </xf>
    <xf numFmtId="3" fontId="55" fillId="0" borderId="20" xfId="2" applyNumberFormat="1" applyFont="1" applyBorder="1" applyAlignment="1" applyProtection="1">
      <alignment horizontal="center" vertical="center"/>
      <protection locked="0"/>
    </xf>
    <xf numFmtId="3" fontId="55" fillId="0" borderId="19" xfId="2" applyNumberFormat="1" applyFont="1" applyBorder="1" applyAlignment="1" applyProtection="1">
      <alignment horizontal="center" vertical="center"/>
      <protection locked="0"/>
    </xf>
    <xf numFmtId="3" fontId="55" fillId="0" borderId="21" xfId="2" applyNumberFormat="1" applyFont="1" applyBorder="1" applyAlignment="1" applyProtection="1">
      <alignment horizontal="center" vertical="center"/>
      <protection locked="0"/>
    </xf>
    <xf numFmtId="3" fontId="55" fillId="0" borderId="23" xfId="2" applyNumberFormat="1" applyFont="1" applyBorder="1" applyAlignment="1" applyProtection="1">
      <alignment horizontal="center" vertical="center"/>
      <protection locked="0"/>
    </xf>
    <xf numFmtId="4" fontId="55" fillId="0" borderId="20" xfId="2" applyNumberFormat="1" applyFont="1" applyBorder="1" applyAlignment="1">
      <alignment vertical="center"/>
    </xf>
    <xf numFmtId="4" fontId="55" fillId="0" borderId="15" xfId="2" applyNumberFormat="1" applyFont="1" applyBorder="1" applyAlignment="1">
      <alignment vertical="center"/>
    </xf>
    <xf numFmtId="4" fontId="55" fillId="0" borderId="21" xfId="2" applyNumberFormat="1" applyFont="1" applyBorder="1"/>
    <xf numFmtId="164" fontId="54" fillId="0" borderId="20" xfId="2" applyNumberFormat="1" applyFont="1" applyBorder="1"/>
    <xf numFmtId="3" fontId="54" fillId="8" borderId="12" xfId="2" applyNumberFormat="1" applyFont="1" applyFill="1" applyBorder="1" applyAlignment="1" applyProtection="1">
      <alignment horizontal="center" vertical="center"/>
      <protection locked="0"/>
    </xf>
    <xf numFmtId="3" fontId="55" fillId="0" borderId="16" xfId="2" applyNumberFormat="1" applyFont="1" applyBorder="1" applyAlignment="1" applyProtection="1">
      <alignment horizontal="center" vertical="center"/>
      <protection locked="0"/>
    </xf>
    <xf numFmtId="164" fontId="54" fillId="0" borderId="16" xfId="2" applyNumberFormat="1" applyFont="1" applyBorder="1"/>
    <xf numFmtId="4" fontId="55" fillId="0" borderId="19" xfId="2" applyNumberFormat="1" applyFont="1" applyBorder="1" applyAlignment="1">
      <alignment vertical="center"/>
    </xf>
    <xf numFmtId="4" fontId="55" fillId="0" borderId="16" xfId="2" applyNumberFormat="1" applyFont="1" applyBorder="1" applyAlignment="1">
      <alignment vertical="center"/>
    </xf>
    <xf numFmtId="4" fontId="55" fillId="0" borderId="23" xfId="2" applyNumberFormat="1" applyFont="1" applyBorder="1"/>
    <xf numFmtId="3" fontId="54" fillId="8" borderId="12" xfId="2" applyNumberFormat="1" applyFont="1" applyFill="1" applyBorder="1" applyAlignment="1">
      <alignment horizontal="center" vertical="center"/>
    </xf>
    <xf numFmtId="0" fontId="54" fillId="8" borderId="48" xfId="2" applyFont="1" applyFill="1" applyBorder="1" applyAlignment="1">
      <alignment horizontal="center" vertical="center"/>
    </xf>
    <xf numFmtId="1" fontId="55" fillId="0" borderId="16" xfId="2" applyNumberFormat="1" applyFont="1" applyBorder="1" applyAlignment="1" applyProtection="1">
      <alignment horizontal="center" vertical="center"/>
      <protection locked="0"/>
    </xf>
    <xf numFmtId="1" fontId="55" fillId="7" borderId="58" xfId="3" applyNumberFormat="1" applyFont="1" applyFill="1" applyBorder="1" applyProtection="1"/>
    <xf numFmtId="165" fontId="55" fillId="7" borderId="9" xfId="3" applyNumberFormat="1" applyFont="1" applyFill="1" applyBorder="1" applyProtection="1"/>
    <xf numFmtId="3" fontId="54" fillId="8" borderId="11" xfId="2" applyNumberFormat="1" applyFont="1" applyFill="1" applyBorder="1" applyAlignment="1" applyProtection="1">
      <alignment horizontal="center" vertical="center"/>
      <protection locked="0"/>
    </xf>
    <xf numFmtId="0" fontId="54" fillId="6" borderId="47" xfId="2" applyFont="1" applyFill="1" applyBorder="1" applyAlignment="1">
      <alignment horizontal="center" vertical="center"/>
    </xf>
    <xf numFmtId="3" fontId="55" fillId="0" borderId="55" xfId="2" applyNumberFormat="1" applyFont="1" applyBorder="1" applyAlignment="1" applyProtection="1">
      <alignment horizontal="center" vertical="center"/>
      <protection locked="0"/>
    </xf>
    <xf numFmtId="3" fontId="55" fillId="0" borderId="64" xfId="2" applyNumberFormat="1" applyFont="1" applyBorder="1" applyAlignment="1" applyProtection="1">
      <alignment horizontal="center" vertical="center"/>
      <protection locked="0"/>
    </xf>
    <xf numFmtId="3" fontId="55" fillId="0" borderId="47" xfId="2" applyNumberFormat="1" applyFont="1" applyBorder="1" applyAlignment="1" applyProtection="1">
      <alignment horizontal="center" vertical="center"/>
      <protection locked="0"/>
    </xf>
    <xf numFmtId="3" fontId="54" fillId="8" borderId="50" xfId="2" applyNumberFormat="1" applyFont="1" applyFill="1" applyBorder="1" applyAlignment="1" applyProtection="1">
      <alignment horizontal="center" vertical="center"/>
      <protection locked="0"/>
    </xf>
    <xf numFmtId="4" fontId="54" fillId="7" borderId="59" xfId="0" applyNumberFormat="1" applyFont="1" applyFill="1" applyBorder="1"/>
    <xf numFmtId="3" fontId="54" fillId="8" borderId="56" xfId="2" applyNumberFormat="1" applyFont="1" applyFill="1" applyBorder="1" applyAlignment="1" applyProtection="1">
      <alignment horizontal="center" vertical="center"/>
      <protection locked="0"/>
    </xf>
    <xf numFmtId="164" fontId="55" fillId="7" borderId="8" xfId="0" applyNumberFormat="1" applyFont="1" applyFill="1" applyBorder="1"/>
    <xf numFmtId="164" fontId="54" fillId="8" borderId="19" xfId="2" applyNumberFormat="1" applyFont="1" applyFill="1" applyBorder="1" applyAlignment="1">
      <alignment horizontal="center" vertical="center"/>
    </xf>
    <xf numFmtId="164" fontId="55" fillId="7" borderId="15" xfId="0" applyNumberFormat="1" applyFont="1" applyFill="1" applyBorder="1"/>
    <xf numFmtId="3" fontId="55" fillId="7" borderId="20" xfId="0" applyNumberFormat="1" applyFont="1" applyFill="1" applyBorder="1"/>
    <xf numFmtId="164" fontId="55" fillId="0" borderId="16" xfId="2" applyNumberFormat="1" applyFont="1" applyBorder="1" applyAlignment="1" applyProtection="1">
      <alignment horizontal="center" vertical="center"/>
      <protection locked="0"/>
    </xf>
    <xf numFmtId="10" fontId="55" fillId="0" borderId="15" xfId="3" applyNumberFormat="1" applyFont="1" applyFill="1" applyBorder="1" applyAlignment="1" applyProtection="1">
      <alignment horizontal="center" vertical="center"/>
    </xf>
    <xf numFmtId="0" fontId="54" fillId="6" borderId="16" xfId="2" applyFont="1" applyFill="1" applyBorder="1" applyAlignment="1">
      <alignment horizontal="center" vertical="center"/>
    </xf>
    <xf numFmtId="4" fontId="55" fillId="0" borderId="16" xfId="2" applyNumberFormat="1" applyFont="1" applyBorder="1" applyAlignment="1" applyProtection="1">
      <alignment horizontal="center" vertical="center"/>
      <protection locked="0"/>
    </xf>
    <xf numFmtId="4" fontId="55" fillId="7" borderId="60" xfId="0" applyNumberFormat="1" applyFont="1" applyFill="1" applyBorder="1"/>
    <xf numFmtId="4" fontId="55" fillId="5" borderId="15" xfId="0" applyNumberFormat="1" applyFont="1" applyFill="1" applyBorder="1"/>
    <xf numFmtId="4" fontId="55" fillId="0" borderId="23" xfId="2" applyNumberFormat="1" applyFont="1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29" fillId="0" borderId="52" xfId="2" applyFont="1" applyBorder="1" applyAlignment="1">
      <alignment horizontal="center" vertical="top"/>
    </xf>
    <xf numFmtId="0" fontId="32" fillId="0" borderId="0" xfId="2" applyFont="1" applyAlignment="1">
      <alignment horizontal="center" vertical="top" wrapText="1"/>
    </xf>
    <xf numFmtId="0" fontId="33" fillId="0" borderId="0" xfId="1" applyNumberFormat="1" applyFont="1" applyFill="1" applyBorder="1" applyAlignment="1" applyProtection="1">
      <alignment horizontal="center" vertical="top" wrapText="1"/>
    </xf>
    <xf numFmtId="0" fontId="34" fillId="0" borderId="0" xfId="2" applyFont="1" applyAlignment="1">
      <alignment horizontal="center" vertical="top" wrapText="1"/>
    </xf>
    <xf numFmtId="49" fontId="2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13" xfId="2" applyFont="1" applyFill="1" applyBorder="1" applyAlignment="1">
      <alignment horizontal="left" vertical="center" wrapText="1"/>
    </xf>
    <xf numFmtId="0" fontId="15" fillId="8" borderId="14" xfId="2" applyFont="1" applyFill="1" applyBorder="1" applyAlignment="1">
      <alignment horizontal="left" vertical="center" wrapText="1"/>
    </xf>
    <xf numFmtId="0" fontId="15" fillId="8" borderId="12" xfId="2" applyFont="1" applyFill="1" applyBorder="1" applyAlignment="1">
      <alignment horizontal="left" vertical="center" wrapText="1"/>
    </xf>
    <xf numFmtId="0" fontId="15" fillId="8" borderId="4" xfId="2" applyFont="1" applyFill="1" applyBorder="1" applyAlignment="1">
      <alignment horizontal="left" vertical="center" wrapText="1"/>
    </xf>
    <xf numFmtId="0" fontId="15" fillId="8" borderId="7" xfId="2" applyFont="1" applyFill="1" applyBorder="1" applyAlignment="1">
      <alignment horizontal="left" vertical="center" wrapText="1"/>
    </xf>
    <xf numFmtId="0" fontId="15" fillId="8" borderId="5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2" fillId="0" borderId="0" xfId="2" applyFont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Процентный" xfId="3" builtinId="5"/>
  </cellStyles>
  <dxfs count="51"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</xdr:rowOff>
    </xdr:from>
    <xdr:to>
      <xdr:col>6</xdr:col>
      <xdr:colOff>247650</xdr:colOff>
      <xdr:row>2</xdr:row>
      <xdr:rowOff>23574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"/>
          <a:ext cx="304800" cy="34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G112"/>
  <sheetViews>
    <sheetView tabSelected="1" zoomScaleNormal="100" workbookViewId="0">
      <selection activeCell="B92" sqref="B92:J94"/>
    </sheetView>
  </sheetViews>
  <sheetFormatPr defaultColWidth="9.140625" defaultRowHeight="12.75" x14ac:dyDescent="0.2"/>
  <cols>
    <col min="1" max="1" width="1.7109375" style="14" customWidth="1"/>
    <col min="2" max="2" width="6.7109375" style="14" customWidth="1"/>
    <col min="3" max="3" width="11.28515625" style="14" bestFit="1" customWidth="1"/>
    <col min="4" max="4" width="7" style="14" customWidth="1"/>
    <col min="5" max="5" width="14.5703125" style="14" customWidth="1"/>
    <col min="6" max="6" width="4.5703125" style="14" customWidth="1"/>
    <col min="7" max="7" width="7.28515625" style="14" customWidth="1"/>
    <col min="8" max="8" width="4.28515625" style="14" customWidth="1"/>
    <col min="9" max="9" width="9.85546875" style="14" customWidth="1"/>
    <col min="10" max="10" width="10.7109375" style="14" customWidth="1"/>
    <col min="11" max="11" width="11.28515625" style="77" customWidth="1"/>
    <col min="12" max="12" width="13.28515625" style="14" customWidth="1"/>
    <col min="13" max="13" width="15" style="160" hidden="1" customWidth="1"/>
    <col min="14" max="14" width="11.28515625" style="14" customWidth="1"/>
    <col min="15" max="15" width="12.85546875" style="14" hidden="1" customWidth="1"/>
    <col min="16" max="16" width="4.42578125" style="14" hidden="1" customWidth="1"/>
    <col min="17" max="17" width="5.5703125" style="14" hidden="1" customWidth="1"/>
    <col min="18" max="18" width="15.5703125" style="14" hidden="1" customWidth="1"/>
    <col min="19" max="19" width="1.5703125" style="14" hidden="1" customWidth="1"/>
    <col min="20" max="20" width="11" style="14" hidden="1" customWidth="1"/>
    <col min="21" max="30" width="9.140625" style="14" hidden="1" customWidth="1"/>
    <col min="31" max="31" width="127.7109375" style="14" customWidth="1"/>
    <col min="32" max="69" width="9.140625" style="14" customWidth="1"/>
    <col min="70" max="70" width="11.28515625" style="14" customWidth="1"/>
    <col min="71" max="82" width="9.140625" style="14" customWidth="1"/>
    <col min="83" max="83" width="6.28515625" style="14" customWidth="1"/>
    <col min="84" max="84" width="9.140625" style="14"/>
    <col min="85" max="85" width="19.28515625" style="14" customWidth="1"/>
    <col min="86" max="86" width="26.85546875" style="14" customWidth="1"/>
    <col min="87" max="236" width="9.140625" style="14"/>
    <col min="237" max="237" width="5.140625" style="14" customWidth="1"/>
    <col min="238" max="238" width="9.42578125" style="14" bestFit="1" customWidth="1"/>
    <col min="239" max="239" width="7" style="14" customWidth="1"/>
    <col min="240" max="240" width="14.5703125" style="14" customWidth="1"/>
    <col min="241" max="241" width="4.5703125" style="14" customWidth="1"/>
    <col min="242" max="242" width="7.28515625" style="14" customWidth="1"/>
    <col min="243" max="243" width="4.28515625" style="14" customWidth="1"/>
    <col min="244" max="244" width="9.85546875" style="14" customWidth="1"/>
    <col min="245" max="245" width="12.140625" style="14" customWidth="1"/>
    <col min="246" max="247" width="9.28515625" style="14" customWidth="1"/>
    <col min="248" max="248" width="0" style="14" hidden="1" customWidth="1"/>
    <col min="249" max="249" width="12.85546875" style="14" customWidth="1"/>
    <col min="250" max="16384" width="9.140625" style="14"/>
  </cols>
  <sheetData>
    <row r="1" spans="2:21" x14ac:dyDescent="0.2">
      <c r="F1" s="255">
        <f>M89</f>
        <v>82</v>
      </c>
      <c r="G1" s="255"/>
      <c r="I1" s="15" t="s">
        <v>2</v>
      </c>
      <c r="K1" s="14" t="s">
        <v>174</v>
      </c>
    </row>
    <row r="2" spans="2:21" x14ac:dyDescent="0.2">
      <c r="F2" s="255"/>
      <c r="G2" s="255"/>
      <c r="I2" s="12" t="s">
        <v>1</v>
      </c>
      <c r="J2" s="186" t="s">
        <v>171</v>
      </c>
      <c r="K2" s="13" t="s">
        <v>159</v>
      </c>
    </row>
    <row r="3" spans="2:21" s="190" customFormat="1" ht="15.75" x14ac:dyDescent="0.25">
      <c r="B3" s="270" t="s">
        <v>0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189"/>
    </row>
    <row r="4" spans="2:21" s="190" customFormat="1" ht="15.75" x14ac:dyDescent="0.25">
      <c r="B4" s="269" t="s">
        <v>175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191">
        <f>COUNTA(J2)</f>
        <v>1</v>
      </c>
      <c r="N4" s="192" t="str">
        <f>IF(M4=1," ","Не заполнено")</f>
        <v xml:space="preserve"> </v>
      </c>
    </row>
    <row r="5" spans="2:21" s="190" customFormat="1" ht="15.75" x14ac:dyDescent="0.25">
      <c r="B5" s="268" t="s">
        <v>183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189"/>
    </row>
    <row r="6" spans="2:21" ht="11.1" customHeight="1" x14ac:dyDescent="0.2">
      <c r="C6" s="2"/>
      <c r="D6" s="2"/>
      <c r="E6" s="2"/>
      <c r="F6" s="2"/>
      <c r="G6" s="2"/>
      <c r="H6" s="2"/>
      <c r="I6" s="2"/>
      <c r="J6" s="3"/>
      <c r="K6" s="3"/>
      <c r="L6" s="3"/>
    </row>
    <row r="7" spans="2:21" ht="11.1" customHeight="1" x14ac:dyDescent="0.2">
      <c r="C7" s="2"/>
      <c r="D7" s="2"/>
      <c r="E7" s="2"/>
      <c r="F7" s="2"/>
      <c r="G7" s="2"/>
      <c r="H7" s="2"/>
      <c r="I7" s="2"/>
      <c r="J7" s="3"/>
      <c r="K7" s="3"/>
      <c r="L7" s="3" t="s">
        <v>184</v>
      </c>
    </row>
    <row r="8" spans="2:21" ht="11.1" customHeight="1" x14ac:dyDescent="0.2">
      <c r="C8" s="2"/>
      <c r="D8" s="2"/>
      <c r="E8" s="2"/>
      <c r="F8" s="2"/>
      <c r="G8" s="2"/>
      <c r="H8" s="2"/>
      <c r="I8" s="2"/>
      <c r="J8" s="3"/>
      <c r="K8" s="3"/>
      <c r="L8" s="3" t="s">
        <v>3</v>
      </c>
      <c r="T8" s="162"/>
    </row>
    <row r="9" spans="2:21" ht="11.1" customHeight="1" x14ac:dyDescent="0.2">
      <c r="C9" s="2"/>
      <c r="D9" s="2"/>
      <c r="E9" s="2"/>
      <c r="F9" s="2"/>
      <c r="G9" s="2"/>
      <c r="H9" s="2"/>
      <c r="I9" s="2"/>
      <c r="J9" s="3"/>
      <c r="K9" s="3"/>
      <c r="L9" s="3"/>
      <c r="T9" s="162"/>
    </row>
    <row r="10" spans="2:21" s="128" customFormat="1" ht="12" customHeight="1" x14ac:dyDescent="0.25">
      <c r="B10" s="4" t="s">
        <v>176</v>
      </c>
      <c r="C10" s="193"/>
      <c r="D10" s="193"/>
      <c r="E10" s="193"/>
      <c r="F10" s="194"/>
      <c r="G10" s="194"/>
      <c r="H10" s="194"/>
      <c r="I10" s="194"/>
      <c r="J10" s="195" t="s">
        <v>4</v>
      </c>
      <c r="K10" s="196" t="s">
        <v>51</v>
      </c>
      <c r="L10" s="194"/>
      <c r="M10" s="197">
        <f>COUNTA(K10)</f>
        <v>1</v>
      </c>
      <c r="N10" s="198" t="str">
        <f>IF(M10=1," ","Не заполнено")</f>
        <v xml:space="preserve"> </v>
      </c>
      <c r="T10" s="199" t="s">
        <v>5</v>
      </c>
    </row>
    <row r="11" spans="2:21" ht="27.75" customHeight="1" thickBot="1" x14ac:dyDescent="0.25">
      <c r="B11" s="261" t="s">
        <v>185</v>
      </c>
      <c r="C11" s="261"/>
      <c r="D11" s="261"/>
      <c r="E11" s="261"/>
      <c r="F11" s="261"/>
      <c r="G11" s="261"/>
      <c r="H11" s="261"/>
      <c r="I11" s="261"/>
      <c r="J11" s="261"/>
      <c r="K11" s="5"/>
      <c r="L11" s="5"/>
      <c r="M11" s="1">
        <f>COUNTA(B11)</f>
        <v>1</v>
      </c>
      <c r="N11" s="187" t="str">
        <f>IF(M11=1," ","Не заполнено")</f>
        <v xml:space="preserve"> </v>
      </c>
      <c r="T11" s="163"/>
      <c r="U11" s="164" t="s">
        <v>6</v>
      </c>
    </row>
    <row r="12" spans="2:21" ht="17.25" customHeight="1" thickBot="1" x14ac:dyDescent="0.25">
      <c r="B12" s="6"/>
      <c r="C12" s="6"/>
      <c r="D12" s="6"/>
      <c r="E12" s="6"/>
      <c r="F12" s="6"/>
      <c r="G12" s="6"/>
      <c r="H12" s="6"/>
      <c r="I12" s="6"/>
      <c r="J12" s="6"/>
      <c r="K12" s="188" t="str">
        <f>LEFT(B11,16)</f>
        <v>МБДОУ "Детский с</v>
      </c>
      <c r="L12" s="7" t="s">
        <v>182</v>
      </c>
      <c r="M12" s="1"/>
      <c r="T12" s="162"/>
      <c r="U12" s="14" t="s">
        <v>7</v>
      </c>
    </row>
    <row r="13" spans="2:21" ht="15" thickBot="1" x14ac:dyDescent="0.25">
      <c r="B13" s="113" t="s">
        <v>8</v>
      </c>
      <c r="C13" s="114" t="s">
        <v>9</v>
      </c>
      <c r="D13" s="115"/>
      <c r="E13" s="115"/>
      <c r="F13" s="115"/>
      <c r="G13" s="115"/>
      <c r="H13" s="115"/>
      <c r="I13" s="115"/>
      <c r="J13" s="116"/>
      <c r="K13" s="91" t="str">
        <f>J2</f>
        <v>2023</v>
      </c>
      <c r="L13" s="91" t="s">
        <v>181</v>
      </c>
      <c r="T13" s="162"/>
      <c r="U13" s="14" t="s">
        <v>168</v>
      </c>
    </row>
    <row r="14" spans="2:21" ht="15.75" customHeight="1" thickBot="1" x14ac:dyDescent="0.3">
      <c r="B14" s="117" t="s">
        <v>10</v>
      </c>
      <c r="C14" s="17" t="s">
        <v>11</v>
      </c>
      <c r="D14" s="118"/>
      <c r="E14" s="118"/>
      <c r="F14" s="118"/>
      <c r="G14" s="118"/>
      <c r="H14" s="118"/>
      <c r="I14" s="118"/>
      <c r="J14" s="119"/>
      <c r="K14" s="213">
        <v>1</v>
      </c>
      <c r="L14" s="213">
        <v>0</v>
      </c>
      <c r="M14" s="1">
        <f>COUNTA(K14:L14)</f>
        <v>2</v>
      </c>
      <c r="N14" s="161" t="str">
        <f>IF(M14=2," ","Не заполнено")</f>
        <v xml:space="preserve"> </v>
      </c>
      <c r="T14" s="165"/>
      <c r="U14" s="14" t="s">
        <v>12</v>
      </c>
    </row>
    <row r="15" spans="2:21" ht="15.75" customHeight="1" thickBot="1" x14ac:dyDescent="0.3">
      <c r="B15" s="120" t="s">
        <v>13</v>
      </c>
      <c r="C15" s="17" t="s">
        <v>177</v>
      </c>
      <c r="D15" s="118"/>
      <c r="E15" s="118"/>
      <c r="F15" s="118"/>
      <c r="G15" s="118"/>
      <c r="H15" s="118"/>
      <c r="I15" s="118"/>
      <c r="J15" s="119"/>
      <c r="K15" s="213">
        <v>10</v>
      </c>
      <c r="L15" s="213">
        <v>0</v>
      </c>
      <c r="M15" s="1">
        <f>COUNTA(K15:L15)</f>
        <v>2</v>
      </c>
      <c r="N15" s="161" t="str">
        <f>IF(M15=2," ","Не заполнено")</f>
        <v xml:space="preserve"> </v>
      </c>
      <c r="T15" s="166"/>
      <c r="U15" s="14" t="s">
        <v>14</v>
      </c>
    </row>
    <row r="16" spans="2:21" ht="15.75" hidden="1" customHeight="1" thickBot="1" x14ac:dyDescent="0.3">
      <c r="B16" s="121" t="s">
        <v>15</v>
      </c>
      <c r="C16" s="122"/>
      <c r="D16" s="123"/>
      <c r="E16" s="123"/>
      <c r="F16" s="123"/>
      <c r="G16" s="123"/>
      <c r="H16" s="123"/>
      <c r="I16" s="123"/>
      <c r="J16" s="124" t="s">
        <v>16</v>
      </c>
      <c r="K16" s="214"/>
      <c r="L16" s="214"/>
      <c r="M16" s="1"/>
      <c r="Q16" s="167">
        <v>1</v>
      </c>
      <c r="R16" s="168">
        <v>1</v>
      </c>
      <c r="T16" s="162"/>
    </row>
    <row r="17" spans="2:85" ht="12.95" customHeight="1" x14ac:dyDescent="0.2">
      <c r="B17" s="125" t="s">
        <v>17</v>
      </c>
      <c r="C17" s="18" t="s">
        <v>129</v>
      </c>
      <c r="D17" s="19"/>
      <c r="E17" s="19"/>
      <c r="F17" s="19"/>
      <c r="G17" s="19"/>
      <c r="H17" s="19"/>
      <c r="I17" s="19"/>
      <c r="J17" s="20"/>
      <c r="K17" s="215">
        <v>0</v>
      </c>
      <c r="L17" s="216">
        <v>0</v>
      </c>
      <c r="M17" s="1">
        <f>COUNTA(K17:L17)</f>
        <v>2</v>
      </c>
      <c r="N17" s="161" t="str">
        <f>IF(M17=2," ","Не заполнено")</f>
        <v xml:space="preserve"> </v>
      </c>
      <c r="Q17" s="49">
        <v>55</v>
      </c>
      <c r="R17" s="40">
        <v>44</v>
      </c>
      <c r="T17" s="162"/>
    </row>
    <row r="18" spans="2:85" ht="12.95" customHeight="1" x14ac:dyDescent="0.2">
      <c r="B18" s="126" t="s">
        <v>18</v>
      </c>
      <c r="C18" s="21" t="s">
        <v>19</v>
      </c>
      <c r="D18" s="22"/>
      <c r="E18" s="22"/>
      <c r="F18" s="22"/>
      <c r="G18" s="22"/>
      <c r="H18" s="22"/>
      <c r="I18" s="22"/>
      <c r="J18" s="23"/>
      <c r="K18" s="217">
        <v>0</v>
      </c>
      <c r="L18" s="218">
        <v>0</v>
      </c>
      <c r="M18" s="1">
        <f>COUNTA(K18:L18)</f>
        <v>2</v>
      </c>
      <c r="N18" s="161" t="str">
        <f>IF(M18=2," ","Не заполнено")</f>
        <v xml:space="preserve"> </v>
      </c>
      <c r="Q18" s="49">
        <v>550</v>
      </c>
      <c r="R18" s="40">
        <v>330</v>
      </c>
      <c r="T18" s="162"/>
    </row>
    <row r="19" spans="2:85" ht="12.95" customHeight="1" x14ac:dyDescent="0.2">
      <c r="B19" s="126" t="s">
        <v>20</v>
      </c>
      <c r="C19" s="21" t="s">
        <v>21</v>
      </c>
      <c r="D19" s="22"/>
      <c r="E19" s="22"/>
      <c r="F19" s="22"/>
      <c r="G19" s="22"/>
      <c r="H19" s="22"/>
      <c r="I19" s="22"/>
      <c r="J19" s="23"/>
      <c r="K19" s="217">
        <v>0</v>
      </c>
      <c r="L19" s="218">
        <v>0</v>
      </c>
      <c r="M19" s="1">
        <f>COUNTA(K19:L19)</f>
        <v>2</v>
      </c>
      <c r="N19" s="161" t="str">
        <f>IF(M19=2," ","Не заполнено")</f>
        <v xml:space="preserve"> </v>
      </c>
      <c r="Q19" s="49">
        <v>55</v>
      </c>
      <c r="R19" s="40">
        <v>20</v>
      </c>
      <c r="T19" s="162"/>
    </row>
    <row r="20" spans="2:85" ht="12.95" customHeight="1" thickBot="1" x14ac:dyDescent="0.25">
      <c r="B20" s="126" t="s">
        <v>22</v>
      </c>
      <c r="C20" s="21" t="s">
        <v>46</v>
      </c>
      <c r="D20" s="22"/>
      <c r="E20" s="22"/>
      <c r="F20" s="22"/>
      <c r="G20" s="22"/>
      <c r="H20" s="22"/>
      <c r="I20" s="22"/>
      <c r="J20" s="23"/>
      <c r="K20" s="219">
        <v>0</v>
      </c>
      <c r="L20" s="220">
        <v>0</v>
      </c>
      <c r="M20" s="1">
        <f>COUNTA(K20:L20)</f>
        <v>2</v>
      </c>
      <c r="N20" s="161" t="str">
        <f>IF(M20=2," ","Не заполнено")</f>
        <v xml:space="preserve"> </v>
      </c>
      <c r="T20" s="169" t="s">
        <v>23</v>
      </c>
    </row>
    <row r="21" spans="2:85" ht="12.95" hidden="1" customHeight="1" x14ac:dyDescent="0.25">
      <c r="B21" s="127" t="s">
        <v>24</v>
      </c>
      <c r="C21" s="128"/>
      <c r="D21" s="24"/>
      <c r="E21" s="24"/>
      <c r="F21" s="24"/>
      <c r="G21" s="25"/>
      <c r="H21" s="25"/>
      <c r="I21" s="25"/>
      <c r="J21" s="129" t="s">
        <v>25</v>
      </c>
      <c r="K21" s="221" t="e">
        <f>K20/K18</f>
        <v>#DIV/0!</v>
      </c>
      <c r="L21" s="221" t="e">
        <f>L20/L18</f>
        <v>#DIV/0!</v>
      </c>
      <c r="M21" s="1"/>
      <c r="R21" s="170" t="s">
        <v>51</v>
      </c>
      <c r="T21" s="171">
        <v>1</v>
      </c>
      <c r="U21" s="14" t="s">
        <v>27</v>
      </c>
    </row>
    <row r="22" spans="2:85" ht="12.95" hidden="1" customHeight="1" x14ac:dyDescent="0.25">
      <c r="B22" s="127" t="s">
        <v>28</v>
      </c>
      <c r="C22" s="128"/>
      <c r="D22" s="24"/>
      <c r="E22" s="24"/>
      <c r="F22" s="24"/>
      <c r="G22" s="22"/>
      <c r="H22" s="25"/>
      <c r="I22" s="25"/>
      <c r="J22" s="130" t="s">
        <v>29</v>
      </c>
      <c r="K22" s="222" t="e">
        <f>K19/K20</f>
        <v>#DIV/0!</v>
      </c>
      <c r="L22" s="222" t="e">
        <f>L19/L20</f>
        <v>#DIV/0!</v>
      </c>
      <c r="M22" s="1"/>
      <c r="R22" s="170" t="s">
        <v>36</v>
      </c>
      <c r="T22" s="171">
        <v>0.75</v>
      </c>
      <c r="U22" s="14" t="s">
        <v>30</v>
      </c>
    </row>
    <row r="23" spans="2:85" ht="12.95" hidden="1" customHeight="1" thickBot="1" x14ac:dyDescent="0.3">
      <c r="B23" s="131" t="s">
        <v>31</v>
      </c>
      <c r="C23" s="128"/>
      <c r="D23" s="24"/>
      <c r="E23" s="24"/>
      <c r="F23" s="24"/>
      <c r="G23" s="132"/>
      <c r="H23" s="132"/>
      <c r="I23" s="132"/>
      <c r="J23" s="133" t="s">
        <v>32</v>
      </c>
      <c r="K23" s="223" t="e">
        <f>K21*K22</f>
        <v>#DIV/0!</v>
      </c>
      <c r="L23" s="223" t="e">
        <f>L21*L22</f>
        <v>#DIV/0!</v>
      </c>
      <c r="M23" s="1"/>
      <c r="R23" s="170" t="s">
        <v>57</v>
      </c>
      <c r="T23" s="171">
        <v>0.49</v>
      </c>
      <c r="U23" s="14" t="s">
        <v>34</v>
      </c>
    </row>
    <row r="24" spans="2:85" ht="12.95" customHeight="1" x14ac:dyDescent="0.2">
      <c r="B24" s="125" t="s">
        <v>35</v>
      </c>
      <c r="C24" s="26" t="s">
        <v>130</v>
      </c>
      <c r="D24" s="27"/>
      <c r="E24" s="27"/>
      <c r="F24" s="27"/>
      <c r="G24" s="27"/>
      <c r="H24" s="27"/>
      <c r="I24" s="27"/>
      <c r="J24" s="28"/>
      <c r="K24" s="215">
        <v>0</v>
      </c>
      <c r="L24" s="216">
        <v>0</v>
      </c>
      <c r="M24" s="1">
        <f>COUNTA(K24:L24)</f>
        <v>2</v>
      </c>
      <c r="N24" s="161" t="str">
        <f>IF(M24=2," ","Не заполнено")</f>
        <v xml:space="preserve"> </v>
      </c>
      <c r="R24" s="170" t="s">
        <v>39</v>
      </c>
      <c r="T24" s="162"/>
    </row>
    <row r="25" spans="2:85" ht="12.95" customHeight="1" x14ac:dyDescent="0.2">
      <c r="B25" s="127" t="s">
        <v>37</v>
      </c>
      <c r="C25" s="29" t="s">
        <v>38</v>
      </c>
      <c r="D25" s="30"/>
      <c r="E25" s="30"/>
      <c r="F25" s="30"/>
      <c r="G25" s="30"/>
      <c r="H25" s="30"/>
      <c r="I25" s="30"/>
      <c r="J25" s="31"/>
      <c r="K25" s="217">
        <v>0</v>
      </c>
      <c r="L25" s="218">
        <v>0</v>
      </c>
      <c r="M25" s="1">
        <f>COUNTA(K25:L25)</f>
        <v>2</v>
      </c>
      <c r="N25" s="161" t="str">
        <f>IF(M25=2," ","Не заполнено")</f>
        <v xml:space="preserve"> </v>
      </c>
      <c r="R25" s="170" t="s">
        <v>33</v>
      </c>
      <c r="T25" s="162"/>
    </row>
    <row r="26" spans="2:85" ht="12.95" customHeight="1" x14ac:dyDescent="0.25">
      <c r="B26" s="127" t="s">
        <v>40</v>
      </c>
      <c r="C26" s="32" t="s">
        <v>21</v>
      </c>
      <c r="D26" s="33"/>
      <c r="E26" s="33"/>
      <c r="F26" s="33"/>
      <c r="G26" s="33"/>
      <c r="H26" s="33"/>
      <c r="I26" s="33"/>
      <c r="J26" s="34"/>
      <c r="K26" s="217">
        <v>0</v>
      </c>
      <c r="L26" s="218">
        <v>0</v>
      </c>
      <c r="M26" s="1">
        <f>COUNTA(K26:L26)</f>
        <v>2</v>
      </c>
      <c r="N26" s="161" t="str">
        <f>IF(M26=2," ","Не заполнено")</f>
        <v xml:space="preserve"> </v>
      </c>
      <c r="R26" s="170" t="s">
        <v>128</v>
      </c>
      <c r="T26" s="162"/>
      <c r="U26" s="77" t="s">
        <v>42</v>
      </c>
      <c r="X26" s="172" t="s">
        <v>43</v>
      </c>
      <c r="Y26" s="173" t="s">
        <v>44</v>
      </c>
    </row>
    <row r="27" spans="2:85" ht="12.95" customHeight="1" thickBot="1" x14ac:dyDescent="0.3">
      <c r="B27" s="127" t="s">
        <v>45</v>
      </c>
      <c r="C27" s="21" t="s">
        <v>46</v>
      </c>
      <c r="D27" s="22"/>
      <c r="E27" s="22"/>
      <c r="F27" s="22"/>
      <c r="G27" s="22"/>
      <c r="H27" s="22"/>
      <c r="I27" s="22"/>
      <c r="J27" s="23"/>
      <c r="K27" s="219">
        <v>0</v>
      </c>
      <c r="L27" s="220">
        <v>0</v>
      </c>
      <c r="M27" s="1">
        <f>COUNTA(K27:L27)</f>
        <v>2</v>
      </c>
      <c r="N27" s="161" t="str">
        <f>IF(M27=2," ","Не заполнено")</f>
        <v xml:space="preserve"> </v>
      </c>
      <c r="R27" s="170" t="s">
        <v>41</v>
      </c>
      <c r="T27" s="162"/>
      <c r="X27" s="172" t="s">
        <v>47</v>
      </c>
      <c r="Y27" s="173" t="s">
        <v>48</v>
      </c>
    </row>
    <row r="28" spans="2:85" ht="12.95" hidden="1" customHeight="1" x14ac:dyDescent="0.25">
      <c r="B28" s="134" t="s">
        <v>49</v>
      </c>
      <c r="C28" s="128"/>
      <c r="D28" s="35"/>
      <c r="E28" s="35"/>
      <c r="F28" s="35"/>
      <c r="G28" s="36"/>
      <c r="H28" s="36"/>
      <c r="I28" s="37"/>
      <c r="J28" s="135" t="s">
        <v>50</v>
      </c>
      <c r="K28" s="99" t="e">
        <f>K25/K24</f>
        <v>#DIV/0!</v>
      </c>
      <c r="L28" s="224" t="e">
        <f>L25/L24</f>
        <v>#DIV/0!</v>
      </c>
      <c r="M28" s="1"/>
      <c r="N28" s="161"/>
      <c r="R28" s="170" t="s">
        <v>26</v>
      </c>
      <c r="T28" s="162"/>
      <c r="X28" s="172" t="s">
        <v>52</v>
      </c>
      <c r="Y28" s="173" t="s">
        <v>53</v>
      </c>
      <c r="CG28" s="14" t="s">
        <v>54</v>
      </c>
    </row>
    <row r="29" spans="2:85" ht="12.95" hidden="1" customHeight="1" x14ac:dyDescent="0.25">
      <c r="B29" s="127" t="s">
        <v>55</v>
      </c>
      <c r="C29" s="128"/>
      <c r="D29" s="35"/>
      <c r="E29" s="35"/>
      <c r="F29" s="35"/>
      <c r="G29" s="38"/>
      <c r="H29" s="36"/>
      <c r="I29" s="37"/>
      <c r="J29" s="136" t="s">
        <v>56</v>
      </c>
      <c r="K29" s="96" t="e">
        <f>K27/K25</f>
        <v>#DIV/0!</v>
      </c>
      <c r="L29" s="221" t="e">
        <f>L27/L25</f>
        <v>#DIV/0!</v>
      </c>
      <c r="M29" s="1"/>
      <c r="N29" s="161"/>
      <c r="T29" s="162"/>
    </row>
    <row r="30" spans="2:85" ht="12.95" hidden="1" customHeight="1" x14ac:dyDescent="0.25">
      <c r="B30" s="127" t="s">
        <v>58</v>
      </c>
      <c r="C30" s="128"/>
      <c r="D30" s="35"/>
      <c r="E30" s="35"/>
      <c r="F30" s="35"/>
      <c r="G30" s="38"/>
      <c r="H30" s="38"/>
      <c r="I30" s="39"/>
      <c r="J30" s="136" t="s">
        <v>59</v>
      </c>
      <c r="K30" s="97" t="e">
        <f>K26/K27</f>
        <v>#DIV/0!</v>
      </c>
      <c r="L30" s="222" t="e">
        <f>L26/L27</f>
        <v>#DIV/0!</v>
      </c>
      <c r="M30" s="1"/>
      <c r="N30" s="161"/>
      <c r="T30" s="162"/>
    </row>
    <row r="31" spans="2:85" ht="12.95" hidden="1" customHeight="1" thickBot="1" x14ac:dyDescent="0.3">
      <c r="B31" s="137" t="s">
        <v>60</v>
      </c>
      <c r="C31" s="128"/>
      <c r="D31" s="128"/>
      <c r="E31" s="128"/>
      <c r="F31" s="128"/>
      <c r="G31" s="128"/>
      <c r="H31" s="128"/>
      <c r="I31" s="128"/>
      <c r="J31" s="138" t="s">
        <v>61</v>
      </c>
      <c r="K31" s="98" t="e">
        <f>K29*K30</f>
        <v>#DIV/0!</v>
      </c>
      <c r="L31" s="223" t="e">
        <f>L29*L30</f>
        <v>#DIV/0!</v>
      </c>
      <c r="M31" s="1"/>
      <c r="N31" s="161"/>
    </row>
    <row r="32" spans="2:85" ht="12.95" customHeight="1" x14ac:dyDescent="0.2">
      <c r="B32" s="125" t="s">
        <v>62</v>
      </c>
      <c r="C32" s="26" t="s">
        <v>133</v>
      </c>
      <c r="D32" s="27"/>
      <c r="E32" s="27"/>
      <c r="F32" s="27"/>
      <c r="G32" s="27"/>
      <c r="H32" s="27"/>
      <c r="I32" s="27"/>
      <c r="J32" s="28"/>
      <c r="K32" s="93">
        <v>0</v>
      </c>
      <c r="L32" s="225">
        <v>0</v>
      </c>
      <c r="M32" s="1">
        <f>COUNTA(K32:L32)</f>
        <v>2</v>
      </c>
      <c r="N32" s="161" t="str">
        <f>IF(M32=2," ","Не заполнено")</f>
        <v xml:space="preserve"> </v>
      </c>
    </row>
    <row r="33" spans="2:31" ht="12.95" customHeight="1" x14ac:dyDescent="0.2">
      <c r="B33" s="127" t="s">
        <v>63</v>
      </c>
      <c r="C33" s="29" t="s">
        <v>38</v>
      </c>
      <c r="D33" s="30"/>
      <c r="E33" s="30"/>
      <c r="F33" s="30"/>
      <c r="G33" s="30"/>
      <c r="H33" s="30"/>
      <c r="I33" s="30"/>
      <c r="J33" s="31"/>
      <c r="K33" s="94">
        <v>0</v>
      </c>
      <c r="L33" s="226">
        <v>0</v>
      </c>
      <c r="M33" s="1">
        <f>COUNTA(K33:L33)</f>
        <v>2</v>
      </c>
      <c r="N33" s="161" t="str">
        <f>IF(M33=2," ","Не заполнено")</f>
        <v xml:space="preserve"> </v>
      </c>
    </row>
    <row r="34" spans="2:31" ht="12.95" customHeight="1" x14ac:dyDescent="0.2">
      <c r="B34" s="127" t="s">
        <v>64</v>
      </c>
      <c r="C34" s="29" t="s">
        <v>21</v>
      </c>
      <c r="D34" s="30"/>
      <c r="E34" s="30"/>
      <c r="F34" s="30"/>
      <c r="G34" s="30"/>
      <c r="H34" s="30"/>
      <c r="I34" s="30"/>
      <c r="J34" s="31"/>
      <c r="K34" s="94">
        <v>0</v>
      </c>
      <c r="L34" s="226">
        <v>0</v>
      </c>
      <c r="M34" s="1">
        <f>COUNTA(K34:L34)</f>
        <v>2</v>
      </c>
      <c r="N34" s="161" t="str">
        <f>IF(M34=2," ","Не заполнено")</f>
        <v xml:space="preserve"> </v>
      </c>
    </row>
    <row r="35" spans="2:31" ht="12.95" customHeight="1" thickBot="1" x14ac:dyDescent="0.25">
      <c r="B35" s="131" t="s">
        <v>65</v>
      </c>
      <c r="C35" s="32" t="s">
        <v>170</v>
      </c>
      <c r="D35" s="33"/>
      <c r="E35" s="33"/>
      <c r="F35" s="33"/>
      <c r="G35" s="33"/>
      <c r="H35" s="33"/>
      <c r="I35" s="33"/>
      <c r="J35" s="34"/>
      <c r="K35" s="94">
        <v>0</v>
      </c>
      <c r="L35" s="226">
        <v>0</v>
      </c>
      <c r="M35" s="1">
        <f>COUNTA(K35:L35)</f>
        <v>2</v>
      </c>
      <c r="N35" s="161" t="str">
        <f>IF(M35=2," ","Не заполнено")</f>
        <v xml:space="preserve"> </v>
      </c>
    </row>
    <row r="36" spans="2:31" ht="12.95" hidden="1" customHeight="1" x14ac:dyDescent="0.25">
      <c r="B36" s="134" t="s">
        <v>66</v>
      </c>
      <c r="C36" s="128"/>
      <c r="D36" s="35"/>
      <c r="E36" s="35"/>
      <c r="F36" s="35"/>
      <c r="G36" s="38"/>
      <c r="H36" s="38"/>
      <c r="I36" s="38"/>
      <c r="J36" s="135" t="s">
        <v>67</v>
      </c>
      <c r="K36" s="100" t="e">
        <f>K33/K32</f>
        <v>#DIV/0!</v>
      </c>
      <c r="L36" s="227" t="e">
        <f>L33/L32</f>
        <v>#DIV/0!</v>
      </c>
      <c r="M36" s="1"/>
    </row>
    <row r="37" spans="2:31" ht="12.95" hidden="1" customHeight="1" x14ac:dyDescent="0.25">
      <c r="B37" s="127" t="s">
        <v>68</v>
      </c>
      <c r="C37" s="128"/>
      <c r="D37" s="35"/>
      <c r="E37" s="35"/>
      <c r="F37" s="35"/>
      <c r="G37" s="38"/>
      <c r="H37" s="36"/>
      <c r="I37" s="37"/>
      <c r="J37" s="135" t="s">
        <v>69</v>
      </c>
      <c r="K37" s="96" t="e">
        <f>K35/K33</f>
        <v>#DIV/0!</v>
      </c>
      <c r="L37" s="228" t="e">
        <f>L35/L33</f>
        <v>#DIV/0!</v>
      </c>
      <c r="M37" s="1"/>
    </row>
    <row r="38" spans="2:31" ht="12.95" hidden="1" customHeight="1" x14ac:dyDescent="0.25">
      <c r="B38" s="127" t="s">
        <v>70</v>
      </c>
      <c r="C38" s="128"/>
      <c r="D38" s="35"/>
      <c r="E38" s="35"/>
      <c r="F38" s="35"/>
      <c r="G38" s="38"/>
      <c r="H38" s="38"/>
      <c r="I38" s="39"/>
      <c r="J38" s="139" t="s">
        <v>71</v>
      </c>
      <c r="K38" s="97" t="e">
        <f>K34/K35</f>
        <v>#DIV/0!</v>
      </c>
      <c r="L38" s="229" t="e">
        <f>L34/L35</f>
        <v>#DIV/0!</v>
      </c>
      <c r="M38" s="1"/>
    </row>
    <row r="39" spans="2:31" ht="12.95" hidden="1" customHeight="1" thickBot="1" x14ac:dyDescent="0.3">
      <c r="B39" s="140" t="s">
        <v>72</v>
      </c>
      <c r="C39" s="128"/>
      <c r="D39" s="128"/>
      <c r="E39" s="128"/>
      <c r="F39" s="128"/>
      <c r="G39" s="128"/>
      <c r="H39" s="128"/>
      <c r="I39" s="128"/>
      <c r="J39" s="141" t="s">
        <v>73</v>
      </c>
      <c r="K39" s="98" t="e">
        <f>K37*K38</f>
        <v>#DIV/0!</v>
      </c>
      <c r="L39" s="230" t="e">
        <f>L37*L38</f>
        <v>#DIV/0!</v>
      </c>
      <c r="M39" s="1"/>
    </row>
    <row r="40" spans="2:31" ht="12.95" customHeight="1" x14ac:dyDescent="0.2">
      <c r="B40" s="142" t="s">
        <v>74</v>
      </c>
      <c r="C40" s="18" t="s">
        <v>75</v>
      </c>
      <c r="D40" s="19"/>
      <c r="E40" s="19"/>
      <c r="F40" s="19"/>
      <c r="G40" s="19"/>
      <c r="H40" s="19"/>
      <c r="I40" s="19"/>
      <c r="J40" s="20"/>
      <c r="K40" s="101">
        <f>K41+K42+K43+K44</f>
        <v>1</v>
      </c>
      <c r="L40" s="231">
        <f>L41+L42+L43+L44</f>
        <v>0</v>
      </c>
      <c r="M40" s="1"/>
    </row>
    <row r="41" spans="2:31" ht="12.95" customHeight="1" x14ac:dyDescent="0.2">
      <c r="B41" s="127" t="s">
        <v>76</v>
      </c>
      <c r="C41" s="21" t="s">
        <v>132</v>
      </c>
      <c r="D41" s="11"/>
      <c r="E41" s="11"/>
      <c r="F41" s="11"/>
      <c r="G41" s="11"/>
      <c r="H41" s="11"/>
      <c r="I41" s="11"/>
      <c r="J41" s="42"/>
      <c r="K41" s="94">
        <v>1</v>
      </c>
      <c r="L41" s="217">
        <v>0</v>
      </c>
      <c r="M41" s="1">
        <f>COUNTA(K41:L41)</f>
        <v>2</v>
      </c>
      <c r="N41" s="161" t="str">
        <f>IF(M41=2," ","Не заполнено")</f>
        <v xml:space="preserve"> </v>
      </c>
    </row>
    <row r="42" spans="2:31" ht="12.95" customHeight="1" x14ac:dyDescent="0.2">
      <c r="B42" s="127" t="s">
        <v>77</v>
      </c>
      <c r="C42" s="21" t="s">
        <v>134</v>
      </c>
      <c r="D42" s="22"/>
      <c r="E42" s="22"/>
      <c r="F42" s="22"/>
      <c r="G42" s="22"/>
      <c r="H42" s="22"/>
      <c r="I42" s="22"/>
      <c r="J42" s="23"/>
      <c r="K42" s="94">
        <v>0</v>
      </c>
      <c r="L42" s="226">
        <v>0</v>
      </c>
      <c r="M42" s="1">
        <f>COUNTA(K42:L42)</f>
        <v>2</v>
      </c>
      <c r="N42" s="161" t="str">
        <f>IF(M42=2," ","Не заполнено")</f>
        <v xml:space="preserve"> </v>
      </c>
    </row>
    <row r="43" spans="2:31" ht="12.95" customHeight="1" x14ac:dyDescent="0.2">
      <c r="B43" s="134" t="s">
        <v>79</v>
      </c>
      <c r="C43" s="43" t="s">
        <v>78</v>
      </c>
      <c r="D43" s="44"/>
      <c r="E43" s="44"/>
      <c r="F43" s="44"/>
      <c r="G43" s="44"/>
      <c r="H43" s="44"/>
      <c r="I43" s="44"/>
      <c r="J43" s="45"/>
      <c r="K43" s="94">
        <v>0</v>
      </c>
      <c r="L43" s="226">
        <v>0</v>
      </c>
      <c r="M43" s="1">
        <f>COUNTA(K43:L43)</f>
        <v>2</v>
      </c>
      <c r="N43" s="161" t="str">
        <f>IF(M43=2," ","Не заполнено")</f>
        <v xml:space="preserve"> </v>
      </c>
      <c r="AE43" s="170"/>
    </row>
    <row r="44" spans="2:31" ht="12.95" customHeight="1" thickBot="1" x14ac:dyDescent="0.25">
      <c r="B44" s="134" t="s">
        <v>131</v>
      </c>
      <c r="C44" s="46" t="s">
        <v>135</v>
      </c>
      <c r="D44" s="47"/>
      <c r="E44" s="47"/>
      <c r="F44" s="47"/>
      <c r="G44" s="47"/>
      <c r="H44" s="47"/>
      <c r="I44" s="47"/>
      <c r="J44" s="48"/>
      <c r="K44" s="95">
        <v>0</v>
      </c>
      <c r="L44" s="220">
        <v>0</v>
      </c>
      <c r="M44" s="1">
        <f>COUNTA(K44:L44)</f>
        <v>2</v>
      </c>
      <c r="N44" s="161" t="str">
        <f>IF(M44=2," ","Не заполнено")</f>
        <v xml:space="preserve"> </v>
      </c>
      <c r="AE44" s="170"/>
    </row>
    <row r="45" spans="2:31" ht="43.5" customHeight="1" x14ac:dyDescent="0.2">
      <c r="B45" s="125" t="s">
        <v>80</v>
      </c>
      <c r="C45" s="262" t="s">
        <v>178</v>
      </c>
      <c r="D45" s="263"/>
      <c r="E45" s="263"/>
      <c r="F45" s="263"/>
      <c r="G45" s="263"/>
      <c r="H45" s="263"/>
      <c r="I45" s="263"/>
      <c r="J45" s="264"/>
      <c r="K45" s="102" t="s">
        <v>81</v>
      </c>
      <c r="L45" s="232" t="s">
        <v>81</v>
      </c>
      <c r="M45" s="1"/>
      <c r="AE45" s="170"/>
    </row>
    <row r="46" spans="2:31" ht="12.95" customHeight="1" x14ac:dyDescent="0.2">
      <c r="B46" s="134" t="s">
        <v>82</v>
      </c>
      <c r="C46" s="43" t="s">
        <v>136</v>
      </c>
      <c r="D46" s="44"/>
      <c r="E46" s="44"/>
      <c r="F46" s="44"/>
      <c r="G46" s="44"/>
      <c r="H46" s="44"/>
      <c r="I46" s="44"/>
      <c r="J46" s="45"/>
      <c r="K46" s="211">
        <v>0</v>
      </c>
      <c r="L46" s="233">
        <v>0</v>
      </c>
      <c r="M46" s="1">
        <f>COUNTA(K46:L46)</f>
        <v>2</v>
      </c>
      <c r="N46" s="161" t="str">
        <f>IF(M46=2," ","Не заполнено")</f>
        <v xml:space="preserve"> </v>
      </c>
      <c r="AE46" s="170"/>
    </row>
    <row r="47" spans="2:31" ht="12.95" customHeight="1" x14ac:dyDescent="0.2">
      <c r="B47" s="127" t="s">
        <v>83</v>
      </c>
      <c r="C47" s="32" t="s">
        <v>84</v>
      </c>
      <c r="D47" s="33"/>
      <c r="E47" s="33"/>
      <c r="F47" s="33"/>
      <c r="G47" s="33"/>
      <c r="H47" s="33"/>
      <c r="I47" s="33"/>
      <c r="J47" s="34"/>
      <c r="K47" s="211">
        <v>0</v>
      </c>
      <c r="L47" s="233">
        <v>0</v>
      </c>
      <c r="M47" s="1">
        <f>COUNTA(K47:L47)</f>
        <v>2</v>
      </c>
      <c r="N47" s="161" t="str">
        <f>IF(M47=2," ","Не заполнено")</f>
        <v xml:space="preserve"> </v>
      </c>
      <c r="AE47" s="170"/>
    </row>
    <row r="48" spans="2:31" ht="12.95" hidden="1" customHeight="1" x14ac:dyDescent="0.25">
      <c r="B48" s="127" t="s">
        <v>85</v>
      </c>
      <c r="C48" s="128"/>
      <c r="D48" s="143"/>
      <c r="E48" s="143"/>
      <c r="F48" s="143"/>
      <c r="G48" s="143"/>
      <c r="H48" s="143"/>
      <c r="I48" s="143"/>
      <c r="J48" s="144" t="s">
        <v>86</v>
      </c>
      <c r="K48" s="212" t="e">
        <f>K47/K46</f>
        <v>#DIV/0!</v>
      </c>
      <c r="L48" s="234" t="e">
        <f>L47/L46</f>
        <v>#DIV/0!</v>
      </c>
      <c r="M48" s="1"/>
      <c r="N48" s="161"/>
      <c r="AE48" s="170"/>
    </row>
    <row r="49" spans="2:31" ht="12.95" customHeight="1" x14ac:dyDescent="0.2">
      <c r="B49" s="127" t="s">
        <v>87</v>
      </c>
      <c r="C49" s="21" t="s">
        <v>137</v>
      </c>
      <c r="D49" s="22"/>
      <c r="E49" s="22"/>
      <c r="F49" s="22"/>
      <c r="G49" s="22"/>
      <c r="H49" s="22"/>
      <c r="I49" s="22"/>
      <c r="J49" s="23"/>
      <c r="K49" s="211">
        <v>0</v>
      </c>
      <c r="L49" s="233">
        <v>0</v>
      </c>
      <c r="M49" s="1">
        <f>COUNTA(K49:L49)</f>
        <v>2</v>
      </c>
      <c r="N49" s="161" t="str">
        <f>IF(M49=2," ","Не заполнено")</f>
        <v xml:space="preserve"> </v>
      </c>
      <c r="O49" s="14" t="s">
        <v>88</v>
      </c>
      <c r="P49" s="160" t="s">
        <v>89</v>
      </c>
      <c r="Q49" s="174">
        <v>5</v>
      </c>
      <c r="R49" s="14" t="str">
        <f t="shared" ref="R49:R63" si="0">CONCATENATE(O49,P49,Q49)</f>
        <v>Результаты!BO5</v>
      </c>
      <c r="AE49" s="170"/>
    </row>
    <row r="50" spans="2:31" ht="12.95" customHeight="1" thickBot="1" x14ac:dyDescent="0.25">
      <c r="B50" s="127" t="s">
        <v>90</v>
      </c>
      <c r="C50" s="21" t="s">
        <v>91</v>
      </c>
      <c r="D50" s="22"/>
      <c r="E50" s="22"/>
      <c r="F50" s="22"/>
      <c r="G50" s="22"/>
      <c r="H50" s="22"/>
      <c r="I50" s="22"/>
      <c r="J50" s="50"/>
      <c r="K50" s="211">
        <v>0</v>
      </c>
      <c r="L50" s="233">
        <v>0</v>
      </c>
      <c r="M50" s="1">
        <f>COUNTA(K50:L50)</f>
        <v>2</v>
      </c>
      <c r="N50" s="161" t="str">
        <f>IF(M50=2," ","Не заполнено")</f>
        <v xml:space="preserve"> </v>
      </c>
      <c r="O50" s="14" t="s">
        <v>88</v>
      </c>
      <c r="P50" s="160" t="s">
        <v>89</v>
      </c>
      <c r="Q50" s="174">
        <v>6</v>
      </c>
      <c r="R50" s="14" t="str">
        <f t="shared" si="0"/>
        <v>Результаты!BO6</v>
      </c>
      <c r="AE50" s="170"/>
    </row>
    <row r="51" spans="2:31" ht="12.95" hidden="1" customHeight="1" thickBot="1" x14ac:dyDescent="0.3">
      <c r="B51" s="137" t="s">
        <v>92</v>
      </c>
      <c r="C51" s="128"/>
      <c r="D51" s="145"/>
      <c r="E51" s="145"/>
      <c r="F51" s="145"/>
      <c r="G51" s="145"/>
      <c r="H51" s="145"/>
      <c r="I51" s="145"/>
      <c r="J51" s="146" t="s">
        <v>93</v>
      </c>
      <c r="K51" s="205" t="e">
        <f>K50/K49</f>
        <v>#DIV/0!</v>
      </c>
      <c r="L51" s="235" t="e">
        <f>L50/L49</f>
        <v>#DIV/0!</v>
      </c>
      <c r="M51" s="1"/>
      <c r="N51" s="161"/>
      <c r="O51" s="14" t="s">
        <v>88</v>
      </c>
      <c r="P51" s="160" t="s">
        <v>89</v>
      </c>
      <c r="Q51" s="174">
        <v>7</v>
      </c>
      <c r="R51" s="14" t="str">
        <f t="shared" si="0"/>
        <v>Результаты!BO7</v>
      </c>
    </row>
    <row r="52" spans="2:31" ht="12.95" customHeight="1" x14ac:dyDescent="0.2">
      <c r="B52" s="125" t="s">
        <v>138</v>
      </c>
      <c r="C52" s="18" t="s">
        <v>95</v>
      </c>
      <c r="D52" s="19"/>
      <c r="E52" s="19"/>
      <c r="F52" s="19"/>
      <c r="G52" s="19"/>
      <c r="H52" s="19"/>
      <c r="I52" s="19"/>
      <c r="J52" s="51" t="s">
        <v>96</v>
      </c>
      <c r="K52" s="203">
        <v>0</v>
      </c>
      <c r="L52" s="236">
        <v>0</v>
      </c>
      <c r="M52" s="1">
        <f>COUNTA(K52:L52)</f>
        <v>2</v>
      </c>
      <c r="N52" s="161" t="str">
        <f>IF(M52=2," ","Не заполнено")</f>
        <v xml:space="preserve"> </v>
      </c>
      <c r="O52" s="14" t="s">
        <v>88</v>
      </c>
      <c r="P52" s="160" t="s">
        <v>89</v>
      </c>
      <c r="Q52" s="174">
        <v>8</v>
      </c>
      <c r="R52" s="14" t="str">
        <f t="shared" si="0"/>
        <v>Результаты!BO8</v>
      </c>
    </row>
    <row r="53" spans="2:31" ht="12.95" customHeight="1" x14ac:dyDescent="0.25">
      <c r="B53" s="127"/>
      <c r="C53" s="52" t="s">
        <v>97</v>
      </c>
      <c r="D53" s="53"/>
      <c r="E53" s="53"/>
      <c r="F53" s="53"/>
      <c r="G53" s="53"/>
      <c r="H53" s="53"/>
      <c r="I53" s="53"/>
      <c r="J53" s="128"/>
      <c r="K53" s="104" t="s">
        <v>81</v>
      </c>
      <c r="L53" s="237" t="s">
        <v>81</v>
      </c>
      <c r="M53" s="1"/>
      <c r="O53" s="14" t="s">
        <v>88</v>
      </c>
      <c r="P53" s="160" t="s">
        <v>89</v>
      </c>
      <c r="Q53" s="174">
        <v>9</v>
      </c>
      <c r="R53" s="14" t="str">
        <f t="shared" si="0"/>
        <v>Результаты!BO9</v>
      </c>
      <c r="AE53" s="170"/>
    </row>
    <row r="54" spans="2:31" ht="12.95" customHeight="1" x14ac:dyDescent="0.2">
      <c r="B54" s="127" t="s">
        <v>94</v>
      </c>
      <c r="C54" s="21" t="s">
        <v>98</v>
      </c>
      <c r="D54" s="22"/>
      <c r="E54" s="22"/>
      <c r="F54" s="22"/>
      <c r="G54" s="22"/>
      <c r="H54" s="22"/>
      <c r="I54" s="22"/>
      <c r="J54" s="22"/>
      <c r="K54" s="103">
        <v>0</v>
      </c>
      <c r="L54" s="238">
        <v>0</v>
      </c>
      <c r="M54" s="1">
        <f>COUNTA(K54:L54)</f>
        <v>2</v>
      </c>
      <c r="N54" s="161" t="str">
        <f>IF(M54=2," ","Не заполнено")</f>
        <v xml:space="preserve"> </v>
      </c>
      <c r="O54" s="14" t="s">
        <v>88</v>
      </c>
      <c r="P54" s="160" t="s">
        <v>89</v>
      </c>
      <c r="Q54" s="174">
        <v>10</v>
      </c>
      <c r="R54" s="14" t="str">
        <f t="shared" si="0"/>
        <v>Результаты!BO10</v>
      </c>
      <c r="AE54" s="170"/>
    </row>
    <row r="55" spans="2:31" ht="12.95" customHeight="1" x14ac:dyDescent="0.2">
      <c r="B55" s="127" t="s">
        <v>100</v>
      </c>
      <c r="C55" s="21" t="s">
        <v>141</v>
      </c>
      <c r="D55" s="22"/>
      <c r="E55" s="22"/>
      <c r="F55" s="22"/>
      <c r="G55" s="22"/>
      <c r="H55" s="22"/>
      <c r="I55" s="22"/>
      <c r="J55" s="22"/>
      <c r="K55" s="103">
        <v>0</v>
      </c>
      <c r="L55" s="238">
        <v>0</v>
      </c>
      <c r="M55" s="1">
        <f t="shared" ref="M55:M56" si="1">COUNTA(K55:L55)</f>
        <v>2</v>
      </c>
      <c r="N55" s="161" t="str">
        <f t="shared" ref="N55:N56" si="2">IF(M55=2," ","Не заполнено")</f>
        <v xml:space="preserve"> </v>
      </c>
      <c r="P55" s="160"/>
      <c r="Q55" s="174"/>
      <c r="AE55" s="170"/>
    </row>
    <row r="56" spans="2:31" ht="12.95" customHeight="1" x14ac:dyDescent="0.2">
      <c r="B56" s="127" t="s">
        <v>139</v>
      </c>
      <c r="C56" s="21" t="s">
        <v>104</v>
      </c>
      <c r="D56" s="22"/>
      <c r="E56" s="22"/>
      <c r="F56" s="22"/>
      <c r="G56" s="22"/>
      <c r="H56" s="22"/>
      <c r="I56" s="22"/>
      <c r="J56" s="22"/>
      <c r="K56" s="103">
        <v>0</v>
      </c>
      <c r="L56" s="238">
        <v>0</v>
      </c>
      <c r="M56" s="1">
        <f t="shared" si="1"/>
        <v>2</v>
      </c>
      <c r="N56" s="161" t="str">
        <f t="shared" si="2"/>
        <v xml:space="preserve"> </v>
      </c>
      <c r="P56" s="160"/>
      <c r="Q56" s="174"/>
      <c r="AE56" s="170"/>
    </row>
    <row r="57" spans="2:31" ht="12.95" customHeight="1" thickBot="1" x14ac:dyDescent="0.3">
      <c r="B57" s="158" t="s">
        <v>140</v>
      </c>
      <c r="C57" s="200" t="s">
        <v>99</v>
      </c>
      <c r="D57" s="201"/>
      <c r="E57" s="201"/>
      <c r="F57" s="201"/>
      <c r="G57" s="201"/>
      <c r="H57" s="201"/>
      <c r="I57" s="128"/>
      <c r="J57" s="128"/>
      <c r="K57" s="95">
        <v>0</v>
      </c>
      <c r="L57" s="239">
        <v>0</v>
      </c>
      <c r="M57" s="1">
        <f>COUNTA(K57:L57)</f>
        <v>2</v>
      </c>
      <c r="N57" s="161" t="str">
        <f>IF(M57=2," ","Не заполнено")</f>
        <v xml:space="preserve"> </v>
      </c>
      <c r="O57" s="14" t="s">
        <v>88</v>
      </c>
      <c r="P57" s="160" t="s">
        <v>89</v>
      </c>
      <c r="Q57" s="174">
        <v>11</v>
      </c>
      <c r="R57" s="14" t="str">
        <f t="shared" si="0"/>
        <v>Результаты!BO11</v>
      </c>
      <c r="AE57" s="170"/>
    </row>
    <row r="58" spans="2:31" ht="12.95" customHeight="1" x14ac:dyDescent="0.2">
      <c r="B58" s="125" t="s">
        <v>106</v>
      </c>
      <c r="C58" s="18" t="s">
        <v>101</v>
      </c>
      <c r="D58" s="19"/>
      <c r="E58" s="19"/>
      <c r="F58" s="19"/>
      <c r="G58" s="19"/>
      <c r="H58" s="19"/>
      <c r="I58" s="19"/>
      <c r="J58" s="202" t="s">
        <v>96</v>
      </c>
      <c r="K58" s="203">
        <v>0</v>
      </c>
      <c r="L58" s="236">
        <v>0</v>
      </c>
      <c r="M58" s="1">
        <f>COUNTA(K58:L58)</f>
        <v>2</v>
      </c>
      <c r="N58" s="161" t="str">
        <f>IF(M58=2," ","Не заполнено")</f>
        <v xml:space="preserve"> </v>
      </c>
      <c r="O58" s="14" t="s">
        <v>88</v>
      </c>
      <c r="P58" s="160" t="s">
        <v>89</v>
      </c>
      <c r="Q58" s="174">
        <v>12</v>
      </c>
      <c r="R58" s="14" t="str">
        <f t="shared" si="0"/>
        <v>Результаты!BO12</v>
      </c>
      <c r="AE58" s="175" t="str">
        <f>IF(IF($K$54&gt;0, $K$58&lt;$K$52+$K$54,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59" spans="2:31" ht="12.95" customHeight="1" x14ac:dyDescent="0.25">
      <c r="B59" s="147"/>
      <c r="C59" s="55" t="s">
        <v>97</v>
      </c>
      <c r="D59" s="53"/>
      <c r="E59" s="53"/>
      <c r="F59" s="53"/>
      <c r="G59" s="53"/>
      <c r="H59" s="53"/>
      <c r="I59" s="53"/>
      <c r="J59" s="128"/>
      <c r="K59" s="104" t="s">
        <v>81</v>
      </c>
      <c r="L59" s="237" t="s">
        <v>81</v>
      </c>
      <c r="M59" s="1"/>
      <c r="O59" s="14" t="s">
        <v>88</v>
      </c>
      <c r="P59" s="160" t="s">
        <v>89</v>
      </c>
      <c r="Q59" s="174">
        <v>13</v>
      </c>
      <c r="R59" s="14" t="str">
        <f t="shared" si="0"/>
        <v>Результаты!BO13</v>
      </c>
      <c r="T59" s="164" t="s">
        <v>102</v>
      </c>
      <c r="AE59" s="170"/>
    </row>
    <row r="60" spans="2:31" ht="12.95" customHeight="1" x14ac:dyDescent="0.2">
      <c r="B60" s="127" t="s">
        <v>107</v>
      </c>
      <c r="C60" s="54" t="s">
        <v>103</v>
      </c>
      <c r="D60" s="22"/>
      <c r="E60" s="22"/>
      <c r="F60" s="22"/>
      <c r="G60" s="22"/>
      <c r="H60" s="22"/>
      <c r="I60" s="22"/>
      <c r="J60" s="23"/>
      <c r="K60" s="105">
        <v>0</v>
      </c>
      <c r="L60" s="240">
        <v>0</v>
      </c>
      <c r="M60" s="1">
        <f>COUNTA(K60:L60)</f>
        <v>2</v>
      </c>
      <c r="N60" s="161" t="str">
        <f>IF(M60=2," ","Не заполнено")</f>
        <v xml:space="preserve"> </v>
      </c>
      <c r="O60" s="14" t="s">
        <v>88</v>
      </c>
      <c r="P60" s="160" t="s">
        <v>89</v>
      </c>
      <c r="Q60" s="174">
        <v>14</v>
      </c>
      <c r="R60" s="14" t="str">
        <f t="shared" si="0"/>
        <v>Результаты!BO14</v>
      </c>
      <c r="T60" s="162"/>
      <c r="AE60" s="170"/>
    </row>
    <row r="61" spans="2:31" ht="12.95" customHeight="1" thickBot="1" x14ac:dyDescent="0.25">
      <c r="B61" s="131" t="s">
        <v>142</v>
      </c>
      <c r="C61" s="56" t="s">
        <v>104</v>
      </c>
      <c r="D61" s="57"/>
      <c r="E61" s="57"/>
      <c r="F61" s="57"/>
      <c r="G61" s="57"/>
      <c r="H61" s="57"/>
      <c r="I61" s="57"/>
      <c r="J61" s="50"/>
      <c r="K61" s="204">
        <v>0</v>
      </c>
      <c r="L61" s="239">
        <v>0</v>
      </c>
      <c r="M61" s="1">
        <f>COUNTA(K61:L61)</f>
        <v>2</v>
      </c>
      <c r="N61" s="161" t="str">
        <f>IF(M61=2," ","Не заполнено")</f>
        <v xml:space="preserve"> </v>
      </c>
      <c r="O61" s="14" t="s">
        <v>88</v>
      </c>
      <c r="P61" s="160" t="s">
        <v>89</v>
      </c>
      <c r="Q61" s="174">
        <v>15</v>
      </c>
      <c r="R61" s="14" t="str">
        <f t="shared" si="0"/>
        <v>Результаты!BO15</v>
      </c>
      <c r="T61" s="176">
        <v>1</v>
      </c>
      <c r="U61" s="177" t="s">
        <v>105</v>
      </c>
      <c r="AE61" s="170"/>
    </row>
    <row r="62" spans="2:31" ht="28.5" customHeight="1" x14ac:dyDescent="0.2">
      <c r="B62" s="125" t="s">
        <v>109</v>
      </c>
      <c r="C62" s="262" t="s">
        <v>145</v>
      </c>
      <c r="D62" s="263"/>
      <c r="E62" s="263"/>
      <c r="F62" s="263"/>
      <c r="G62" s="263"/>
      <c r="H62" s="263"/>
      <c r="I62" s="263"/>
      <c r="J62" s="264"/>
      <c r="K62" s="106">
        <v>11</v>
      </c>
      <c r="L62" s="241">
        <v>0</v>
      </c>
      <c r="M62" s="1">
        <f>COUNTA(K62:L62)</f>
        <v>2</v>
      </c>
      <c r="N62" s="161" t="str">
        <f>IF(M62=2," ","Не заполнено")</f>
        <v xml:space="preserve"> </v>
      </c>
      <c r="O62" s="14" t="s">
        <v>88</v>
      </c>
      <c r="P62" s="160" t="s">
        <v>89</v>
      </c>
      <c r="Q62" s="174">
        <v>16</v>
      </c>
      <c r="R62" s="14" t="str">
        <f t="shared" si="0"/>
        <v>Результаты!BO16</v>
      </c>
      <c r="T62" s="162"/>
      <c r="AE62" s="170"/>
    </row>
    <row r="63" spans="2:31" ht="0.75" customHeight="1" thickBot="1" x14ac:dyDescent="0.3">
      <c r="B63" s="137" t="s">
        <v>110</v>
      </c>
      <c r="C63" s="128"/>
      <c r="D63" s="58"/>
      <c r="E63" s="58"/>
      <c r="F63" s="58"/>
      <c r="G63" s="58"/>
      <c r="H63" s="58"/>
      <c r="I63" s="128"/>
      <c r="J63" s="148" t="s">
        <v>161</v>
      </c>
      <c r="K63" s="107">
        <f>K72/K62</f>
        <v>0.81818181818181823</v>
      </c>
      <c r="L63" s="242" t="e">
        <f>L72/L62</f>
        <v>#DIV/0!</v>
      </c>
      <c r="M63" s="1"/>
      <c r="N63" s="161"/>
      <c r="O63" s="14" t="s">
        <v>88</v>
      </c>
      <c r="P63" s="160" t="s">
        <v>89</v>
      </c>
      <c r="Q63" s="160">
        <v>17</v>
      </c>
      <c r="R63" s="14" t="str">
        <f t="shared" si="0"/>
        <v>Результаты!BO17</v>
      </c>
      <c r="T63" s="178"/>
      <c r="U63" s="14" t="s">
        <v>108</v>
      </c>
    </row>
    <row r="64" spans="2:31" ht="36" customHeight="1" thickBot="1" x14ac:dyDescent="0.25">
      <c r="B64" s="125" t="s">
        <v>143</v>
      </c>
      <c r="C64" s="265" t="s">
        <v>179</v>
      </c>
      <c r="D64" s="266"/>
      <c r="E64" s="266"/>
      <c r="F64" s="266"/>
      <c r="G64" s="266"/>
      <c r="H64" s="266"/>
      <c r="I64" s="266"/>
      <c r="J64" s="267"/>
      <c r="K64" s="92">
        <v>0</v>
      </c>
      <c r="L64" s="243">
        <v>0</v>
      </c>
      <c r="M64" s="1">
        <f>COUNTA(K64:L64)</f>
        <v>2</v>
      </c>
      <c r="N64" s="161" t="str">
        <f>IF(M64=2," ","Не заполнено")</f>
        <v xml:space="preserve"> </v>
      </c>
      <c r="T64" s="162"/>
    </row>
    <row r="65" spans="2:27" ht="15" hidden="1" customHeight="1" thickBot="1" x14ac:dyDescent="0.3">
      <c r="B65" s="137" t="s">
        <v>114</v>
      </c>
      <c r="C65" s="128"/>
      <c r="D65" s="149"/>
      <c r="E65" s="149"/>
      <c r="F65" s="149"/>
      <c r="G65" s="149"/>
      <c r="H65" s="149"/>
      <c r="I65" s="128"/>
      <c r="J65" s="150" t="s">
        <v>162</v>
      </c>
      <c r="K65" s="108" t="e">
        <f>K69/K64</f>
        <v>#DIV/0!</v>
      </c>
      <c r="L65" s="244" t="e">
        <f>L69/L64</f>
        <v>#DIV/0!</v>
      </c>
      <c r="M65" s="1"/>
      <c r="T65" s="162"/>
    </row>
    <row r="66" spans="2:27" ht="15" customHeight="1" x14ac:dyDescent="0.2">
      <c r="B66" s="125" t="s">
        <v>144</v>
      </c>
      <c r="C66" s="18" t="s">
        <v>173</v>
      </c>
      <c r="D66" s="19"/>
      <c r="E66" s="19"/>
      <c r="F66" s="19"/>
      <c r="G66" s="19"/>
      <c r="H66" s="19"/>
      <c r="I66" s="19"/>
      <c r="J66" s="90"/>
      <c r="K66" s="59">
        <v>23.5</v>
      </c>
      <c r="L66" s="245">
        <f>L69+L72+L73+L75+L77+L79</f>
        <v>0</v>
      </c>
      <c r="M66" s="1"/>
      <c r="O66" s="179"/>
      <c r="T66" s="162"/>
    </row>
    <row r="67" spans="2:27" ht="12.95" hidden="1" customHeight="1" x14ac:dyDescent="0.25">
      <c r="B67" s="134" t="s">
        <v>111</v>
      </c>
      <c r="C67" s="128"/>
      <c r="D67" s="60"/>
      <c r="E67" s="60"/>
      <c r="F67" s="60"/>
      <c r="G67" s="60"/>
      <c r="H67" s="60"/>
      <c r="I67" s="22"/>
      <c r="J67" s="151" t="s">
        <v>163</v>
      </c>
      <c r="K67" s="109">
        <f>K66/K14</f>
        <v>23.5</v>
      </c>
      <c r="L67" s="246" t="e">
        <f>L66/L14</f>
        <v>#DIV/0!</v>
      </c>
      <c r="M67" s="1"/>
      <c r="T67" s="162"/>
    </row>
    <row r="68" spans="2:27" ht="12.95" hidden="1" customHeight="1" x14ac:dyDescent="0.25">
      <c r="B68" s="134" t="s">
        <v>112</v>
      </c>
      <c r="C68" s="128"/>
      <c r="D68" s="60"/>
      <c r="E68" s="60"/>
      <c r="F68" s="60"/>
      <c r="G68" s="60"/>
      <c r="H68" s="60"/>
      <c r="I68" s="152"/>
      <c r="J68" s="153" t="s">
        <v>164</v>
      </c>
      <c r="K68" s="110">
        <f>K66/K15*1000</f>
        <v>2350</v>
      </c>
      <c r="L68" s="247" t="e">
        <f>L66/L15*1000</f>
        <v>#DIV/0!</v>
      </c>
      <c r="M68" s="1"/>
      <c r="T68" s="162" t="s">
        <v>113</v>
      </c>
      <c r="U68" s="180">
        <f>K68</f>
        <v>2350</v>
      </c>
      <c r="V68" s="177" t="s">
        <v>169</v>
      </c>
    </row>
    <row r="69" spans="2:27" ht="12.95" customHeight="1" x14ac:dyDescent="0.2">
      <c r="B69" s="127" t="s">
        <v>146</v>
      </c>
      <c r="C69" s="21" t="s">
        <v>172</v>
      </c>
      <c r="D69" s="22"/>
      <c r="E69" s="22"/>
      <c r="F69" s="22"/>
      <c r="G69" s="22"/>
      <c r="H69" s="22"/>
      <c r="I69" s="22"/>
      <c r="J69" s="154" t="s">
        <v>127</v>
      </c>
      <c r="K69" s="61">
        <v>0</v>
      </c>
      <c r="L69" s="248">
        <v>0</v>
      </c>
      <c r="M69" s="1">
        <f>COUNTA(K69:L69)</f>
        <v>2</v>
      </c>
      <c r="N69" s="161" t="str">
        <f>IF(M69=2," ","Не заполнено")</f>
        <v xml:space="preserve"> </v>
      </c>
    </row>
    <row r="70" spans="2:27" ht="12.95" hidden="1" customHeight="1" x14ac:dyDescent="0.25">
      <c r="B70" s="127" t="s">
        <v>115</v>
      </c>
      <c r="C70" s="128"/>
      <c r="D70" s="62"/>
      <c r="E70" s="62"/>
      <c r="F70" s="62"/>
      <c r="G70" s="62"/>
      <c r="H70" s="62"/>
      <c r="I70" s="62"/>
      <c r="J70" s="155" t="s">
        <v>116</v>
      </c>
      <c r="K70" s="111">
        <f>K69/K66</f>
        <v>0</v>
      </c>
      <c r="L70" s="249" t="e">
        <f>L69/L66</f>
        <v>#DIV/0!</v>
      </c>
      <c r="M70" s="1"/>
      <c r="T70" s="181" t="s">
        <v>117</v>
      </c>
      <c r="U70" s="2" t="s">
        <v>118</v>
      </c>
      <c r="AA70" s="164" t="s">
        <v>119</v>
      </c>
    </row>
    <row r="71" spans="2:27" ht="12.95" customHeight="1" x14ac:dyDescent="0.2">
      <c r="B71" s="127" t="s">
        <v>147</v>
      </c>
      <c r="C71" s="21" t="s">
        <v>158</v>
      </c>
      <c r="D71" s="22"/>
      <c r="E71" s="22"/>
      <c r="F71" s="22"/>
      <c r="G71" s="22"/>
      <c r="H71" s="22"/>
      <c r="I71" s="22"/>
      <c r="J71" s="23"/>
      <c r="K71" s="112" t="s">
        <v>81</v>
      </c>
      <c r="L71" s="250" t="s">
        <v>81</v>
      </c>
      <c r="M71" s="1"/>
    </row>
    <row r="72" spans="2:27" ht="12.95" customHeight="1" x14ac:dyDescent="0.2">
      <c r="B72" s="127" t="s">
        <v>148</v>
      </c>
      <c r="C72" s="21" t="s">
        <v>153</v>
      </c>
      <c r="D72" s="22"/>
      <c r="E72" s="22"/>
      <c r="F72" s="22"/>
      <c r="G72" s="22"/>
      <c r="H72" s="22"/>
      <c r="I72" s="22"/>
      <c r="J72" s="154" t="s">
        <v>127</v>
      </c>
      <c r="K72" s="206">
        <v>9</v>
      </c>
      <c r="L72" s="251">
        <v>0</v>
      </c>
      <c r="M72" s="1">
        <f>COUNTA(K72:L72)</f>
        <v>2</v>
      </c>
      <c r="N72" s="161" t="str">
        <f t="shared" ref="N72:N79" si="3">IF(M72=2," ","Не заполнено")</f>
        <v xml:space="preserve"> </v>
      </c>
    </row>
    <row r="73" spans="2:27" ht="12.95" customHeight="1" x14ac:dyDescent="0.2">
      <c r="B73" s="127" t="s">
        <v>149</v>
      </c>
      <c r="C73" s="21" t="s">
        <v>154</v>
      </c>
      <c r="D73" s="22"/>
      <c r="E73" s="22"/>
      <c r="F73" s="22"/>
      <c r="G73" s="22"/>
      <c r="H73" s="22"/>
      <c r="I73" s="22"/>
      <c r="J73" s="154" t="s">
        <v>127</v>
      </c>
      <c r="K73" s="206">
        <v>5</v>
      </c>
      <c r="L73" s="251">
        <v>0</v>
      </c>
      <c r="M73" s="1">
        <f>COUNTA(K73:L73)</f>
        <v>2</v>
      </c>
      <c r="N73" s="161" t="str">
        <f t="shared" si="3"/>
        <v xml:space="preserve"> </v>
      </c>
    </row>
    <row r="74" spans="2:27" ht="12.95" hidden="1" customHeight="1" x14ac:dyDescent="0.25">
      <c r="B74" s="127" t="s">
        <v>120</v>
      </c>
      <c r="C74" s="156"/>
      <c r="D74" s="62"/>
      <c r="E74" s="62"/>
      <c r="F74" s="62"/>
      <c r="G74" s="62"/>
      <c r="H74" s="62"/>
      <c r="I74" s="22"/>
      <c r="J74" s="151" t="s">
        <v>165</v>
      </c>
      <c r="K74" s="207">
        <f>K73/K15*1000</f>
        <v>500</v>
      </c>
      <c r="L74" s="252" t="e">
        <f>L73/L15*1000</f>
        <v>#DIV/0!</v>
      </c>
      <c r="M74" s="1"/>
      <c r="N74" s="161"/>
    </row>
    <row r="75" spans="2:27" ht="12.95" customHeight="1" x14ac:dyDescent="0.2">
      <c r="B75" s="127" t="s">
        <v>150</v>
      </c>
      <c r="C75" s="63" t="s">
        <v>155</v>
      </c>
      <c r="D75" s="64"/>
      <c r="E75" s="64"/>
      <c r="F75" s="64"/>
      <c r="G75" s="64"/>
      <c r="H75" s="64"/>
      <c r="I75" s="64"/>
      <c r="J75" s="157" t="s">
        <v>127</v>
      </c>
      <c r="K75" s="206">
        <v>9.5</v>
      </c>
      <c r="L75" s="251">
        <v>0</v>
      </c>
      <c r="M75" s="1">
        <f>COUNTA(K75:L75)</f>
        <v>2</v>
      </c>
      <c r="N75" s="161" t="str">
        <f t="shared" si="3"/>
        <v xml:space="preserve"> </v>
      </c>
    </row>
    <row r="76" spans="2:27" ht="12.95" hidden="1" customHeight="1" x14ac:dyDescent="0.25">
      <c r="B76" s="127" t="s">
        <v>121</v>
      </c>
      <c r="C76" s="128"/>
      <c r="D76" s="65"/>
      <c r="E76" s="65"/>
      <c r="F76" s="65"/>
      <c r="G76" s="65"/>
      <c r="H76" s="65"/>
      <c r="I76" s="152"/>
      <c r="J76" s="153" t="s">
        <v>166</v>
      </c>
      <c r="K76" s="208">
        <f>K75/K15*1000</f>
        <v>950</v>
      </c>
      <c r="L76" s="253" t="e">
        <f>L75/L15*1000</f>
        <v>#DIV/0!</v>
      </c>
      <c r="M76" s="1"/>
      <c r="N76" s="161"/>
    </row>
    <row r="77" spans="2:27" ht="12.95" customHeight="1" x14ac:dyDescent="0.2">
      <c r="B77" s="127" t="s">
        <v>151</v>
      </c>
      <c r="C77" s="54" t="s">
        <v>156</v>
      </c>
      <c r="D77" s="55"/>
      <c r="E77" s="55"/>
      <c r="F77" s="55"/>
      <c r="G77" s="55"/>
      <c r="H77" s="55"/>
      <c r="I77" s="55"/>
      <c r="J77" s="154" t="s">
        <v>127</v>
      </c>
      <c r="K77" s="209">
        <v>0</v>
      </c>
      <c r="L77" s="251">
        <v>0</v>
      </c>
      <c r="M77" s="1">
        <f>COUNTA(K77:L77)</f>
        <v>2</v>
      </c>
      <c r="N77" s="161" t="str">
        <f t="shared" si="3"/>
        <v xml:space="preserve"> </v>
      </c>
    </row>
    <row r="78" spans="2:27" ht="12.95" hidden="1" customHeight="1" x14ac:dyDescent="0.25">
      <c r="B78" s="158" t="s">
        <v>122</v>
      </c>
      <c r="C78" s="128"/>
      <c r="D78" s="66"/>
      <c r="E78" s="66"/>
      <c r="F78" s="66"/>
      <c r="G78" s="66"/>
      <c r="H78" s="66"/>
      <c r="I78" s="152"/>
      <c r="J78" s="153" t="s">
        <v>167</v>
      </c>
      <c r="K78" s="207">
        <f>K77/K15*1000</f>
        <v>0</v>
      </c>
      <c r="L78" s="252" t="e">
        <f>L77/L15*1000</f>
        <v>#DIV/0!</v>
      </c>
      <c r="M78" s="1"/>
      <c r="N78" s="161"/>
    </row>
    <row r="79" spans="2:27" ht="12.95" customHeight="1" thickBot="1" x14ac:dyDescent="0.25">
      <c r="B79" s="131" t="s">
        <v>152</v>
      </c>
      <c r="C79" s="56" t="s">
        <v>157</v>
      </c>
      <c r="D79" s="67"/>
      <c r="E79" s="67"/>
      <c r="F79" s="67"/>
      <c r="G79" s="67"/>
      <c r="H79" s="67"/>
      <c r="I79" s="67"/>
      <c r="J79" s="159" t="s">
        <v>127</v>
      </c>
      <c r="K79" s="210">
        <v>0</v>
      </c>
      <c r="L79" s="254">
        <v>0</v>
      </c>
      <c r="M79" s="1">
        <f>COUNTA(K79:L79)</f>
        <v>2</v>
      </c>
      <c r="N79" s="161" t="str">
        <f t="shared" si="3"/>
        <v xml:space="preserve"> </v>
      </c>
    </row>
    <row r="80" spans="2:27" ht="12.95" hidden="1" customHeight="1" thickBot="1" x14ac:dyDescent="0.25">
      <c r="B80" s="41" t="s">
        <v>123</v>
      </c>
      <c r="C80" s="68"/>
      <c r="D80" s="69"/>
      <c r="E80" s="69"/>
      <c r="F80" s="69"/>
      <c r="G80" s="69"/>
      <c r="H80" s="69"/>
      <c r="I80" s="70"/>
      <c r="J80" s="71" t="s">
        <v>160</v>
      </c>
      <c r="K80" s="72">
        <f>K79/K15*1000</f>
        <v>0</v>
      </c>
      <c r="L80" s="72" t="e">
        <f>L79/L15*1000</f>
        <v>#DIV/0!</v>
      </c>
      <c r="M80" s="1"/>
    </row>
    <row r="81" spans="2:14" ht="23.25" customHeight="1" x14ac:dyDescent="0.25">
      <c r="C81" s="10" t="s">
        <v>180</v>
      </c>
      <c r="D81" s="8"/>
      <c r="H81" s="73"/>
      <c r="I81" s="73"/>
      <c r="K81" s="14"/>
      <c r="L81" s="73"/>
    </row>
    <row r="82" spans="2:14" ht="15.75" x14ac:dyDescent="0.2">
      <c r="E82" s="74"/>
      <c r="F82" s="74"/>
      <c r="G82" s="74"/>
      <c r="H82" s="75"/>
      <c r="I82" s="4"/>
      <c r="J82" s="76" t="s">
        <v>186</v>
      </c>
      <c r="K82" s="4"/>
      <c r="L82" s="4"/>
      <c r="M82" s="182">
        <f>COUNTA(J82)</f>
        <v>1</v>
      </c>
      <c r="N82" s="161" t="str">
        <f>IF(M82=1," ","Не заполнено")</f>
        <v xml:space="preserve"> </v>
      </c>
    </row>
    <row r="83" spans="2:14" ht="11.25" customHeight="1" x14ac:dyDescent="0.2">
      <c r="J83" s="257" t="s">
        <v>124</v>
      </c>
      <c r="K83" s="257"/>
      <c r="L83" s="257"/>
      <c r="M83" s="14"/>
      <c r="N83" s="183"/>
    </row>
    <row r="84" spans="2:14" ht="5.25" customHeight="1" x14ac:dyDescent="0.2">
      <c r="N84" s="183"/>
    </row>
    <row r="85" spans="2:14" ht="11.25" customHeight="1" x14ac:dyDescent="0.2">
      <c r="C85" s="11" t="s">
        <v>125</v>
      </c>
      <c r="D85" s="78"/>
      <c r="E85" s="79" t="s">
        <v>187</v>
      </c>
      <c r="F85" s="80"/>
      <c r="G85" s="80"/>
      <c r="H85" s="80"/>
      <c r="I85" s="80"/>
      <c r="J85" s="79" t="s">
        <v>186</v>
      </c>
      <c r="K85" s="4"/>
      <c r="L85" s="4"/>
      <c r="M85" s="1">
        <f>COUNTA(D85:J85)</f>
        <v>2</v>
      </c>
      <c r="N85" s="161" t="str">
        <f>IF(M85=2," ","Не заполнено")</f>
        <v xml:space="preserve"> </v>
      </c>
    </row>
    <row r="86" spans="2:14" x14ac:dyDescent="0.2">
      <c r="B86" s="16"/>
      <c r="C86" s="16"/>
      <c r="D86" s="257" t="s">
        <v>126</v>
      </c>
      <c r="E86" s="257"/>
      <c r="F86" s="257"/>
      <c r="G86" s="257"/>
      <c r="H86" s="257"/>
      <c r="J86" s="257" t="s">
        <v>124</v>
      </c>
      <c r="K86" s="257"/>
      <c r="L86" s="257"/>
      <c r="N86" s="183"/>
    </row>
    <row r="87" spans="2:14" ht="4.5" customHeight="1" x14ac:dyDescent="0.2">
      <c r="N87" s="183"/>
    </row>
    <row r="88" spans="2:14" ht="11.25" customHeight="1" x14ac:dyDescent="0.2">
      <c r="B88" s="9"/>
      <c r="C88" s="81" t="s">
        <v>188</v>
      </c>
      <c r="D88" s="82"/>
      <c r="E88" s="83"/>
      <c r="J88" s="84"/>
      <c r="K88" s="84"/>
      <c r="L88" s="84"/>
      <c r="M88" s="160">
        <f>COUNTA(E88)</f>
        <v>0</v>
      </c>
      <c r="N88" s="161"/>
    </row>
    <row r="89" spans="2:14" ht="15" customHeight="1" x14ac:dyDescent="0.2">
      <c r="M89" s="184">
        <f>M4+M10+M11+M14+M15+M17+M18+M19+M20+M24+M25+M26+M27+M32+M33+M34+M35+M42+M43+M44+M46+M47+M49+M50+M52+M54+M57+M58+M60+M61+M62+M64+M69+M72+M73+M75+M77+M79+M82+M88+M85+M41+M55+M56</f>
        <v>82</v>
      </c>
      <c r="N89" s="183"/>
    </row>
    <row r="90" spans="2:14" ht="13.5" customHeight="1" x14ac:dyDescent="0.2">
      <c r="B90" s="258"/>
      <c r="C90" s="258"/>
      <c r="D90" s="258"/>
      <c r="E90" s="258"/>
      <c r="F90" s="258"/>
      <c r="G90" s="258"/>
      <c r="H90" s="258"/>
      <c r="I90" s="258"/>
      <c r="J90" s="258"/>
      <c r="K90" s="259"/>
      <c r="L90" s="259"/>
    </row>
    <row r="91" spans="2:14" ht="15" customHeight="1" x14ac:dyDescent="0.2">
      <c r="B91" s="258"/>
      <c r="C91" s="258"/>
      <c r="D91" s="258"/>
      <c r="E91" s="258"/>
      <c r="F91" s="258"/>
      <c r="G91" s="258"/>
      <c r="H91" s="258"/>
      <c r="I91" s="258"/>
      <c r="J91" s="258"/>
      <c r="K91" s="259"/>
      <c r="L91" s="259"/>
    </row>
    <row r="92" spans="2:14" ht="12.75" customHeight="1" x14ac:dyDescent="0.2">
      <c r="B92" s="260" t="str">
        <f>IF(M89&lt;83,"Не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доработку","")</f>
        <v>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</v>
      </c>
      <c r="C92" s="260"/>
      <c r="D92" s="260"/>
      <c r="E92" s="260"/>
      <c r="F92" s="260"/>
      <c r="G92" s="260"/>
      <c r="H92" s="260"/>
      <c r="I92" s="260"/>
      <c r="J92" s="260"/>
      <c r="K92" s="85"/>
      <c r="L92" s="85"/>
    </row>
    <row r="93" spans="2:14" x14ac:dyDescent="0.2">
      <c r="B93" s="260"/>
      <c r="C93" s="260"/>
      <c r="D93" s="260"/>
      <c r="E93" s="260"/>
      <c r="F93" s="260"/>
      <c r="G93" s="260"/>
      <c r="H93" s="260"/>
      <c r="I93" s="260"/>
      <c r="J93" s="260"/>
      <c r="K93" s="85"/>
      <c r="L93" s="85"/>
    </row>
    <row r="94" spans="2:14" x14ac:dyDescent="0.2">
      <c r="B94" s="260"/>
      <c r="C94" s="260"/>
      <c r="D94" s="260"/>
      <c r="E94" s="260"/>
      <c r="F94" s="260"/>
      <c r="G94" s="260"/>
      <c r="H94" s="260"/>
      <c r="I94" s="260"/>
      <c r="J94" s="260"/>
      <c r="K94" s="86"/>
      <c r="L94" s="86"/>
    </row>
    <row r="95" spans="2:14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4" ht="15" customHeight="1" x14ac:dyDescent="0.2">
      <c r="B96" s="87"/>
      <c r="D96" s="256"/>
      <c r="E96" s="256"/>
      <c r="F96" s="256"/>
      <c r="G96" s="256"/>
      <c r="H96" s="256"/>
      <c r="I96" s="256"/>
      <c r="J96" s="256"/>
      <c r="K96" s="88"/>
      <c r="L96" s="88"/>
    </row>
    <row r="97" spans="3:12" x14ac:dyDescent="0.2">
      <c r="D97" s="256"/>
      <c r="E97" s="256"/>
      <c r="F97" s="256"/>
      <c r="G97" s="256"/>
      <c r="H97" s="256"/>
      <c r="I97" s="256"/>
      <c r="J97" s="256"/>
      <c r="K97" s="88"/>
      <c r="L97" s="88"/>
    </row>
    <row r="98" spans="3:12" x14ac:dyDescent="0.2">
      <c r="D98" s="256"/>
      <c r="E98" s="256"/>
      <c r="F98" s="256"/>
      <c r="G98" s="256"/>
      <c r="H98" s="256"/>
      <c r="I98" s="256"/>
      <c r="J98" s="256"/>
      <c r="K98" s="88"/>
      <c r="L98" s="88"/>
    </row>
    <row r="99" spans="3:12" ht="11.25" customHeight="1" x14ac:dyDescent="0.2">
      <c r="D99" s="256"/>
      <c r="E99" s="256"/>
      <c r="F99" s="256"/>
      <c r="G99" s="256"/>
      <c r="H99" s="256"/>
      <c r="I99" s="256"/>
      <c r="J99" s="256"/>
      <c r="K99" s="88"/>
      <c r="L99" s="88"/>
    </row>
    <row r="100" spans="3:12" ht="12.75" customHeight="1" x14ac:dyDescent="0.2">
      <c r="D100" s="256"/>
      <c r="E100" s="256"/>
      <c r="F100" s="256"/>
      <c r="G100" s="256"/>
      <c r="H100" s="256"/>
      <c r="I100" s="256"/>
      <c r="J100" s="256"/>
      <c r="K100" s="88"/>
      <c r="L100" s="88"/>
    </row>
    <row r="101" spans="3:12" ht="12.75" customHeight="1" x14ac:dyDescent="0.2">
      <c r="D101" s="256"/>
      <c r="E101" s="256"/>
      <c r="F101" s="256"/>
      <c r="G101" s="256"/>
      <c r="H101" s="256"/>
      <c r="I101" s="256"/>
      <c r="J101" s="256"/>
      <c r="K101" s="88"/>
      <c r="L101" s="88"/>
    </row>
    <row r="102" spans="3:12" ht="12.75" customHeight="1" x14ac:dyDescent="0.2">
      <c r="D102" s="256"/>
      <c r="E102" s="256"/>
      <c r="F102" s="256"/>
      <c r="G102" s="256"/>
      <c r="H102" s="256"/>
      <c r="I102" s="256"/>
      <c r="J102" s="256"/>
      <c r="K102" s="88"/>
      <c r="L102" s="88"/>
    </row>
    <row r="103" spans="3:12" ht="12.75" customHeight="1" x14ac:dyDescent="0.2">
      <c r="D103" s="256"/>
      <c r="E103" s="256"/>
      <c r="F103" s="256"/>
      <c r="G103" s="256"/>
      <c r="H103" s="256"/>
      <c r="I103" s="256"/>
      <c r="J103" s="256"/>
      <c r="K103" s="89"/>
      <c r="L103" s="89"/>
    </row>
    <row r="104" spans="3:12" ht="12.75" customHeight="1" x14ac:dyDescent="0.2"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3:12" ht="12.75" customHeight="1" x14ac:dyDescent="0.2"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3:12" ht="12.75" customHeight="1" x14ac:dyDescent="0.2"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3:12" ht="12.75" customHeight="1" x14ac:dyDescent="0.2"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3:12" ht="12.75" customHeight="1" x14ac:dyDescent="0.2"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3:12" ht="12.75" customHeight="1" x14ac:dyDescent="0.2"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3:12" ht="12.75" customHeight="1" x14ac:dyDescent="0.2"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3:12" ht="12.75" customHeight="1" x14ac:dyDescent="0.2"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3:12" x14ac:dyDescent="0.2">
      <c r="C112" s="185"/>
    </row>
  </sheetData>
  <sheetProtection selectLockedCells="1"/>
  <mergeCells count="15">
    <mergeCell ref="F1:G2"/>
    <mergeCell ref="D96:J103"/>
    <mergeCell ref="D86:H86"/>
    <mergeCell ref="J86:L86"/>
    <mergeCell ref="B90:J91"/>
    <mergeCell ref="K90:L91"/>
    <mergeCell ref="B92:J94"/>
    <mergeCell ref="B11:J11"/>
    <mergeCell ref="C45:J45"/>
    <mergeCell ref="J83:L83"/>
    <mergeCell ref="C62:J62"/>
    <mergeCell ref="C64:J64"/>
    <mergeCell ref="B5:L5"/>
    <mergeCell ref="B4:L4"/>
    <mergeCell ref="B3:L3"/>
  </mergeCells>
  <conditionalFormatting sqref="B3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ellIs" dxfId="50" priority="86" operator="greaterThan">
      <formula>0</formula>
    </cfRule>
  </conditionalFormatting>
  <conditionalFormatting sqref="C88:D88">
    <cfRule type="cellIs" dxfId="49" priority="1" operator="greaterThan">
      <formula>0</formula>
    </cfRule>
  </conditionalFormatting>
  <conditionalFormatting sqref="D85:E85">
    <cfRule type="cellIs" dxfId="48" priority="2" operator="greaterThan">
      <formula>0</formula>
    </cfRule>
  </conditionalFormatting>
  <conditionalFormatting sqref="F1:G2">
    <cfRule type="cellIs" dxfId="47" priority="3" stopIfTrue="1" operator="equal">
      <formula>77</formula>
    </cfRule>
    <cfRule type="cellIs" dxfId="46" priority="4" stopIfTrue="1" operator="lessThan">
      <formula>83</formula>
    </cfRule>
  </conditionalFormatting>
  <conditionalFormatting sqref="J2 K10">
    <cfRule type="cellIs" dxfId="45" priority="87" operator="greaterThan">
      <formula>0</formula>
    </cfRule>
  </conditionalFormatting>
  <conditionalFormatting sqref="J82">
    <cfRule type="cellIs" dxfId="44" priority="85" operator="greaterThan">
      <formula>0</formula>
    </cfRule>
  </conditionalFormatting>
  <conditionalFormatting sqref="J85">
    <cfRule type="cellIs" dxfId="43" priority="84" operator="greaterThan">
      <formula>0</formula>
    </cfRule>
  </conditionalFormatting>
  <conditionalFormatting sqref="K13">
    <cfRule type="cellIs" dxfId="42" priority="92" operator="equal">
      <formula>0</formula>
    </cfRule>
  </conditionalFormatting>
  <conditionalFormatting sqref="K17">
    <cfRule type="expression" dxfId="41" priority="16">
      <formula>$K17&gt;$L17</formula>
    </cfRule>
    <cfRule type="expression" dxfId="40" priority="17">
      <formula>$K17&lt;$L17</formula>
    </cfRule>
  </conditionalFormatting>
  <conditionalFormatting sqref="K18">
    <cfRule type="expression" dxfId="39" priority="15">
      <formula>$K$18&lt;$L$18</formula>
    </cfRule>
  </conditionalFormatting>
  <conditionalFormatting sqref="K19">
    <cfRule type="expression" dxfId="38" priority="13">
      <formula>$K$19&lt;$L$19</formula>
    </cfRule>
  </conditionalFormatting>
  <conditionalFormatting sqref="K20">
    <cfRule type="expression" dxfId="37" priority="11">
      <formula>$K$20&lt;$L$20</formula>
    </cfRule>
  </conditionalFormatting>
  <conditionalFormatting sqref="K25">
    <cfRule type="expression" dxfId="36" priority="51">
      <formula>$K$25&lt;$L$25</formula>
    </cfRule>
  </conditionalFormatting>
  <conditionalFormatting sqref="K26">
    <cfRule type="expression" dxfId="35" priority="49">
      <formula>$K$26&lt;$L$26</formula>
    </cfRule>
  </conditionalFormatting>
  <conditionalFormatting sqref="K27">
    <cfRule type="expression" dxfId="34" priority="47">
      <formula>$K$27&lt;$L$27</formula>
    </cfRule>
  </conditionalFormatting>
  <conditionalFormatting sqref="K32">
    <cfRule type="expression" dxfId="33" priority="7">
      <formula>$K$32=0</formula>
    </cfRule>
    <cfRule type="expression" dxfId="32" priority="45">
      <formula>$K$32&lt;$K$14</formula>
    </cfRule>
  </conditionalFormatting>
  <conditionalFormatting sqref="K33">
    <cfRule type="expression" dxfId="31" priority="43">
      <formula>$K$33&lt;$L$33</formula>
    </cfRule>
  </conditionalFormatting>
  <conditionalFormatting sqref="K34">
    <cfRule type="expression" dxfId="30" priority="40">
      <formula>$K$34&lt;$L$34</formula>
    </cfRule>
  </conditionalFormatting>
  <conditionalFormatting sqref="K35">
    <cfRule type="expression" dxfId="29" priority="38">
      <formula>$K$35&lt;$L$35</formula>
    </cfRule>
  </conditionalFormatting>
  <conditionalFormatting sqref="K54:K56">
    <cfRule type="expression" dxfId="28" priority="6">
      <formula>$K$54&gt;$K$52</formula>
    </cfRule>
  </conditionalFormatting>
  <conditionalFormatting sqref="K58">
    <cfRule type="expression" dxfId="27" priority="5">
      <formula>IF($K$54&gt;0, $K$58&lt;$K$52+$K$54, 0)</formula>
    </cfRule>
  </conditionalFormatting>
  <conditionalFormatting sqref="K64">
    <cfRule type="expression" dxfId="26" priority="37">
      <formula>$K$64&lt;$L$64</formula>
    </cfRule>
  </conditionalFormatting>
  <conditionalFormatting sqref="K73">
    <cfRule type="expression" dxfId="25" priority="30">
      <formula>$K$73&lt;$L$73</formula>
    </cfRule>
  </conditionalFormatting>
  <conditionalFormatting sqref="K75">
    <cfRule type="expression" dxfId="24" priority="8">
      <formula>$K$75&lt;$L$75</formula>
    </cfRule>
  </conditionalFormatting>
  <conditionalFormatting sqref="K21:L21">
    <cfRule type="cellIs" dxfId="23" priority="74" operator="lessThan">
      <formula>0.5</formula>
    </cfRule>
    <cfRule type="cellIs" dxfId="22" priority="73" operator="between">
      <formula>0.5</formula>
      <formula>0.75</formula>
    </cfRule>
    <cfRule type="cellIs" dxfId="21" priority="72" operator="greaterThan">
      <formula>0.75</formula>
    </cfRule>
  </conditionalFormatting>
  <conditionalFormatting sqref="K29:L29">
    <cfRule type="cellIs" dxfId="20" priority="77" operator="lessThan">
      <formula>0.5</formula>
    </cfRule>
    <cfRule type="cellIs" dxfId="19" priority="76" operator="between">
      <formula>0.5</formula>
      <formula>0.75</formula>
    </cfRule>
    <cfRule type="cellIs" dxfId="18" priority="75" operator="greaterThan">
      <formula>0.75</formula>
    </cfRule>
  </conditionalFormatting>
  <conditionalFormatting sqref="K37:L37">
    <cfRule type="cellIs" dxfId="17" priority="80" operator="lessThan">
      <formula>0.5</formula>
    </cfRule>
    <cfRule type="cellIs" dxfId="16" priority="78" operator="greaterThan">
      <formula>0.75</formula>
    </cfRule>
    <cfRule type="cellIs" dxfId="15" priority="79" operator="between">
      <formula>0.5</formula>
      <formula>0.75</formula>
    </cfRule>
  </conditionalFormatting>
  <conditionalFormatting sqref="K61:L61">
    <cfRule type="cellIs" dxfId="14" priority="88" stopIfTrue="1" operator="greaterThan">
      <formula>0</formula>
    </cfRule>
  </conditionalFormatting>
  <conditionalFormatting sqref="K63:L63">
    <cfRule type="cellIs" dxfId="13" priority="89" operator="greaterThan">
      <formula>5</formula>
    </cfRule>
    <cfRule type="cellIs" dxfId="12" priority="90" operator="lessThan">
      <formula>1</formula>
    </cfRule>
  </conditionalFormatting>
  <conditionalFormatting sqref="K67:L68 K74:L74 K76:L76 K78:L78 K80:L80">
    <cfRule type="containsErrors" dxfId="11" priority="23">
      <formula>ISERROR(K67)</formula>
    </cfRule>
  </conditionalFormatting>
  <conditionalFormatting sqref="K68:L68">
    <cfRule type="cellIs" dxfId="10" priority="22" operator="greaterThan">
      <formula>6000</formula>
    </cfRule>
  </conditionalFormatting>
  <conditionalFormatting sqref="L13">
    <cfRule type="cellIs" dxfId="9" priority="91" operator="lessThan">
      <formula>0</formula>
    </cfRule>
  </conditionalFormatting>
  <conditionalFormatting sqref="T11">
    <cfRule type="cellIs" dxfId="8" priority="59" operator="greaterThan">
      <formula>0</formula>
    </cfRule>
  </conditionalFormatting>
  <conditionalFormatting sqref="T21:T23">
    <cfRule type="cellIs" dxfId="7" priority="64" operator="between">
      <formula>0.5</formula>
      <formula>0.75</formula>
    </cfRule>
    <cfRule type="cellIs" dxfId="6" priority="63" operator="greaterThan">
      <formula>0.75</formula>
    </cfRule>
    <cfRule type="cellIs" dxfId="5" priority="65" operator="lessThan">
      <formula>0.5</formula>
    </cfRule>
  </conditionalFormatting>
  <conditionalFormatting sqref="T61">
    <cfRule type="cellIs" dxfId="4" priority="62" stopIfTrue="1" operator="greaterThan">
      <formula>0</formula>
    </cfRule>
  </conditionalFormatting>
  <conditionalFormatting sqref="T63">
    <cfRule type="cellIs" dxfId="3" priority="60" operator="greaterThan">
      <formula>5</formula>
    </cfRule>
    <cfRule type="cellIs" dxfId="2" priority="61" operator="lessThan">
      <formula>1</formula>
    </cfRule>
  </conditionalFormatting>
  <conditionalFormatting sqref="U68">
    <cfRule type="containsErrors" dxfId="1" priority="21">
      <formula>ISERROR(U68)</formula>
    </cfRule>
    <cfRule type="cellIs" dxfId="0" priority="20" operator="greaterThan">
      <formula>7000</formula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82:F82 IF82:IG82"/>
    <dataValidation type="date" operator="greaterThanOrEqual" allowBlank="1" showInputMessage="1" showErrorMessage="1" errorTitle="ошибка ввода данных" error="введена дата ранее окончания отчетного периода" sqref="E88">
      <formula1>42005</formula1>
    </dataValidation>
    <dataValidation type="list" allowBlank="1" showInputMessage="1" showErrorMessage="1" sqref="K10">
      <formula1>$R$21:$R$28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71 K42:L44 K32:L35 K54:L58 K79:L79 K69:L69 K52:L52 K14:L20 K24:L27 K46:L47 K49:L50 K72:L73 K75:L75 K77:L77 K60:L62 K64:L64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1:L23 K48:L48 K51:L51 K76:L76 K74:L74 K78:L78 K63:L63 K28:L31"/>
    <dataValidation operator="greaterThanOrEqual" allowBlank="1" showInputMessage="1" showErrorMessage="1" errorTitle="ошибка ввода данных" error="введена дата ранее окончания отчетного периода" sqref="C88 D88"/>
  </dataValidations>
  <pageMargins left="0.25" right="0.25" top="0.75" bottom="0.75" header="0.3" footer="0.3"/>
  <pageSetup paperSize="9" scale="68" firstPageNumber="0" orientation="portrait" r:id="rId1"/>
  <headerFooter alignWithMargins="0"/>
  <rowBreaks count="1" manualBreakCount="1">
    <brk id="8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олеся</cp:lastModifiedBy>
  <cp:lastPrinted>2023-11-01T07:57:51Z</cp:lastPrinted>
  <dcterms:created xsi:type="dcterms:W3CDTF">2015-11-10T10:36:21Z</dcterms:created>
  <dcterms:modified xsi:type="dcterms:W3CDTF">2023-11-28T10:25:52Z</dcterms:modified>
</cp:coreProperties>
</file>